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Documento " sheetId="7" r:id="rId1"/>
    <sheet name="Apreciacion Director programa" sheetId="2" state="hidden" r:id="rId2"/>
    <sheet name="Apreciacion Est" sheetId="4" state="hidden" r:id="rId3"/>
    <sheet name="Apreciacion Docente" sheetId="6" state="hidden" r:id="rId4"/>
    <sheet name="Apreciacion Egresado" sheetId="5" state="hidden" r:id="rId5"/>
    <sheet name="PROMEDIO EV COMITE" sheetId="1" state="hidden" r:id="rId6"/>
    <sheet name="PONDERACION CARATERISTICAS" sheetId="3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3" l="1"/>
  <c r="F14" i="3"/>
  <c r="H55" i="1" l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E55" i="1"/>
  <c r="E54" i="1"/>
  <c r="E53" i="1"/>
  <c r="E52" i="1"/>
  <c r="E51" i="1"/>
  <c r="E50" i="1"/>
  <c r="D50" i="1" s="1"/>
  <c r="D52" i="3" s="1"/>
  <c r="E49" i="1"/>
  <c r="E48" i="1"/>
  <c r="E47" i="1"/>
  <c r="E46" i="1"/>
  <c r="D46" i="1" s="1"/>
  <c r="D47" i="3" s="1"/>
  <c r="E45" i="1"/>
  <c r="D45" i="1" s="1"/>
  <c r="D45" i="3" s="1"/>
  <c r="E44" i="1"/>
  <c r="E43" i="1"/>
  <c r="E42" i="1"/>
  <c r="E41" i="1"/>
  <c r="E40" i="1"/>
  <c r="E39" i="1"/>
  <c r="E38" i="1"/>
  <c r="E37" i="1"/>
  <c r="E36" i="1"/>
  <c r="E35" i="1"/>
  <c r="E34" i="1"/>
  <c r="D34" i="1" s="1"/>
  <c r="D32" i="3" s="1"/>
  <c r="E33" i="1"/>
  <c r="D33" i="1" s="1"/>
  <c r="D31" i="3" s="1"/>
  <c r="E32" i="1"/>
  <c r="E31" i="1"/>
  <c r="E30" i="1"/>
  <c r="D30" i="1" s="1"/>
  <c r="D27" i="3" s="1"/>
  <c r="E29" i="1"/>
  <c r="E28" i="1"/>
  <c r="E27" i="1"/>
  <c r="E26" i="1"/>
  <c r="E25" i="1"/>
  <c r="E24" i="1"/>
  <c r="E23" i="1"/>
  <c r="E22" i="1"/>
  <c r="E21" i="1"/>
  <c r="E20" i="1"/>
  <c r="E19" i="1"/>
  <c r="E18" i="1"/>
  <c r="D18" i="1" s="1"/>
  <c r="D13" i="3" s="1"/>
  <c r="E17" i="1"/>
  <c r="E16" i="1"/>
  <c r="D16" i="1" s="1"/>
  <c r="D17" i="1" l="1"/>
  <c r="D12" i="3" s="1"/>
  <c r="D20" i="1"/>
  <c r="D16" i="3" s="1"/>
  <c r="D44" i="1"/>
  <c r="D44" i="3" s="1"/>
  <c r="D48" i="1"/>
  <c r="D50" i="3" s="1"/>
  <c r="D52" i="1"/>
  <c r="D55" i="3" s="1"/>
  <c r="D31" i="1"/>
  <c r="D29" i="3" s="1"/>
  <c r="D37" i="1"/>
  <c r="D35" i="3" s="1"/>
  <c r="D41" i="1"/>
  <c r="D39" i="3" s="1"/>
  <c r="D47" i="1"/>
  <c r="D48" i="3" s="1"/>
  <c r="D49" i="3" s="1"/>
  <c r="E48" i="3" s="1"/>
  <c r="D51" i="1"/>
  <c r="D54" i="3" s="1"/>
  <c r="D46" i="3"/>
  <c r="E45" i="3" s="1"/>
  <c r="D36" i="1"/>
  <c r="D34" i="3" s="1"/>
  <c r="D35" i="1"/>
  <c r="D33" i="3" s="1"/>
  <c r="D55" i="1"/>
  <c r="D59" i="3" s="1"/>
  <c r="D54" i="1"/>
  <c r="D58" i="3" s="1"/>
  <c r="D53" i="1"/>
  <c r="D57" i="3" s="1"/>
  <c r="D42" i="1"/>
  <c r="D41" i="3" s="1"/>
  <c r="D40" i="1"/>
  <c r="D38" i="3" s="1"/>
  <c r="D32" i="1"/>
  <c r="D30" i="3" s="1"/>
  <c r="D29" i="1"/>
  <c r="D26" i="3" s="1"/>
  <c r="D25" i="1"/>
  <c r="D22" i="3" s="1"/>
  <c r="D49" i="1"/>
  <c r="D51" i="3" s="1"/>
  <c r="D43" i="1"/>
  <c r="D42" i="3" s="1"/>
  <c r="D39" i="1"/>
  <c r="D37" i="3" s="1"/>
  <c r="D38" i="1"/>
  <c r="D36" i="3" s="1"/>
  <c r="D28" i="1"/>
  <c r="D25" i="3" s="1"/>
  <c r="D27" i="1"/>
  <c r="D24" i="3" s="1"/>
  <c r="D19" i="1"/>
  <c r="D15" i="3" s="1"/>
  <c r="D11" i="3"/>
  <c r="D26" i="1"/>
  <c r="D23" i="3" s="1"/>
  <c r="D22" i="1"/>
  <c r="D18" i="3" s="1"/>
  <c r="D24" i="1"/>
  <c r="D21" i="3" s="1"/>
  <c r="D21" i="1"/>
  <c r="D17" i="3" s="1"/>
  <c r="D23" i="1"/>
  <c r="D20" i="3" s="1"/>
  <c r="D53" i="3" l="1"/>
  <c r="E51" i="3" s="1"/>
  <c r="D14" i="3"/>
  <c r="E13" i="3" s="1"/>
  <c r="D56" i="3"/>
  <c r="E54" i="3" s="1"/>
  <c r="D43" i="3"/>
  <c r="E42" i="3" s="1"/>
  <c r="E44" i="3"/>
  <c r="E46" i="3" s="1"/>
  <c r="D40" i="3"/>
  <c r="E31" i="3" s="1"/>
  <c r="D60" i="3"/>
  <c r="E57" i="3" s="1"/>
  <c r="E47" i="3"/>
  <c r="E49" i="3" s="1"/>
  <c r="E52" i="3"/>
  <c r="D28" i="3"/>
  <c r="E20" i="3" s="1"/>
  <c r="D19" i="3"/>
  <c r="E17" i="3" s="1"/>
  <c r="E11" i="3" l="1"/>
  <c r="E50" i="3"/>
  <c r="E53" i="3" s="1"/>
  <c r="E12" i="3"/>
  <c r="E55" i="3"/>
  <c r="E56" i="3" s="1"/>
  <c r="E41" i="3"/>
  <c r="E43" i="3" s="1"/>
  <c r="F42" i="3" s="1"/>
  <c r="E38" i="3"/>
  <c r="E34" i="3"/>
  <c r="E29" i="3"/>
  <c r="E36" i="3"/>
  <c r="E32" i="3"/>
  <c r="E30" i="3"/>
  <c r="E39" i="3"/>
  <c r="E33" i="3"/>
  <c r="E35" i="3"/>
  <c r="E37" i="3"/>
  <c r="E27" i="3"/>
  <c r="E24" i="3"/>
  <c r="E58" i="3"/>
  <c r="E59" i="3"/>
  <c r="E23" i="3"/>
  <c r="E15" i="3"/>
  <c r="E16" i="3"/>
  <c r="E18" i="3"/>
  <c r="E21" i="3"/>
  <c r="E25" i="3"/>
  <c r="E22" i="3"/>
  <c r="E26" i="3"/>
  <c r="F46" i="3"/>
  <c r="F56" i="3"/>
  <c r="F49" i="3"/>
  <c r="E14" i="3" l="1"/>
  <c r="E60" i="3"/>
  <c r="E40" i="3"/>
  <c r="F31" i="3" s="1"/>
  <c r="E28" i="3"/>
  <c r="E19" i="3"/>
  <c r="F17" i="3" s="1"/>
  <c r="F53" i="3"/>
  <c r="F41" i="3"/>
  <c r="F43" i="3" s="1"/>
  <c r="F16" i="3" l="1"/>
  <c r="F37" i="3"/>
  <c r="F30" i="3"/>
  <c r="F35" i="3"/>
  <c r="F33" i="3"/>
  <c r="F22" i="3"/>
  <c r="F27" i="3"/>
  <c r="F24" i="3"/>
  <c r="F25" i="3"/>
  <c r="F26" i="3"/>
  <c r="F15" i="3"/>
  <c r="F18" i="3"/>
  <c r="F40" i="3" l="1"/>
  <c r="F28" i="3"/>
  <c r="F19" i="3"/>
</calcChain>
</file>

<file path=xl/sharedStrings.xml><?xml version="1.0" encoding="utf-8"?>
<sst xmlns="http://schemas.openxmlformats.org/spreadsheetml/2006/main" count="418" uniqueCount="88">
  <si>
    <t xml:space="preserve"> EJERCICIO DE PONDERACIÓN</t>
  </si>
  <si>
    <t>Nombre de quien aplica el instrumento:</t>
  </si>
  <si>
    <t>CARACTERISTICAS</t>
  </si>
  <si>
    <t>Evaluación Característica
(media)</t>
  </si>
  <si>
    <t>Docente</t>
  </si>
  <si>
    <t>Estudiante</t>
  </si>
  <si>
    <t>Egresado</t>
  </si>
  <si>
    <t xml:space="preserve">Característica 2. Proyecto Educativo del Programa. </t>
  </si>
  <si>
    <t xml:space="preserve">Característica 3. Relevancia académica y pertinencia social del programa.  </t>
  </si>
  <si>
    <t>FACTOR 2 ESTUDIANTES</t>
  </si>
  <si>
    <t>FACTOR 3 PROFESORES</t>
  </si>
  <si>
    <t>Característica 9: Estatuto Profesoral</t>
  </si>
  <si>
    <t>Característica 10: Número, dedicación, nivel de formación y experiencia de los profesores</t>
  </si>
  <si>
    <t>Característica 11: Desarrollo Profesoral</t>
  </si>
  <si>
    <t>Característica 12: Estímulos a la docencia, investigación, extensión o proyección social y a la cooperación internacional</t>
  </si>
  <si>
    <t>Característica 13: Producción, pertinencia y utilización e impacto de material docente</t>
  </si>
  <si>
    <t>Característica 14: Remuneración por méritos</t>
  </si>
  <si>
    <t>Característica 15: Evaluación de los profesores</t>
  </si>
  <si>
    <t>Director</t>
  </si>
  <si>
    <t>Característica 1: Misión, Visión y Proyecto Institucional</t>
  </si>
  <si>
    <t>FACTOR 1 MISIÓN, PROYECTO INSTITUCIONAL Y DE
PROGRAMA</t>
  </si>
  <si>
    <t>Característica 5.  Estudiantes admitidos y capacidad institucional</t>
  </si>
  <si>
    <t>Característica 4: Mecanismos de selección e ingreso</t>
  </si>
  <si>
    <t>Característica 6:   Participación en actividades de formación integral</t>
  </si>
  <si>
    <t>Característica 7: Reglamentos estudiantil y académico</t>
  </si>
  <si>
    <t>Característica 8: 8. Selección, vinculación y permanencia de profesores</t>
  </si>
  <si>
    <t>FACTOR 4 PROCESOS ACADÉMICOS</t>
  </si>
  <si>
    <t>Característica 16:  Integralidad del currículo</t>
  </si>
  <si>
    <t>Característica 17: Flexibilidad del currículo</t>
  </si>
  <si>
    <t>Característica 18: Interdisciplinariedad</t>
  </si>
  <si>
    <t>Característica 19: Estrategias de enseñanza y aprendizaje</t>
  </si>
  <si>
    <t xml:space="preserve">Característica 20: Sistema de evaluación de estudiantes
</t>
  </si>
  <si>
    <t>Característica 21: Trabajos de los estudiantes</t>
  </si>
  <si>
    <t>Característica 22: Evaluación y autorregulación del programa</t>
  </si>
  <si>
    <t>Característica 23: Extensión o proyección social</t>
  </si>
  <si>
    <t>Característica 24: Recursos bibliográficos</t>
  </si>
  <si>
    <t xml:space="preserve">Característica 25: Recursos informáticos y de comunicación
</t>
  </si>
  <si>
    <t>Característica 26: Recursos de apoyo docente</t>
  </si>
  <si>
    <t>FACTOR 5 VISIBILIDAD NACIONAL E INTERNACIONAL</t>
  </si>
  <si>
    <t xml:space="preserve">Característica 27: Inserción del programa en contextos académicos
nacionales e internacionales
</t>
  </si>
  <si>
    <t>Característica 28: Relaciones externas de profesores y estudiantes.</t>
  </si>
  <si>
    <t xml:space="preserve">FACTOR 6 INVESTIGACIÓN, INNOVACIÓN Y CREACIÓN ARTÍSTICA Y
CULTURAL
</t>
  </si>
  <si>
    <t xml:space="preserve">Característica 29: Formación para la investigación, la innovación y la
creación artística y cultural
</t>
  </si>
  <si>
    <t xml:space="preserve">Característica 30: Compromiso con la investigación y la creación
artística y cultural
</t>
  </si>
  <si>
    <t>Característica 31: Políticas, programas y servicios de bienestar
universitario</t>
  </si>
  <si>
    <t xml:space="preserve">Característica 32: Permanencia y retención estudiantil
</t>
  </si>
  <si>
    <t>FACTOR 7 BIENESTAR INSTITUCIONAL PARA LA EDUCACION A DISTANCIA</t>
  </si>
  <si>
    <t xml:space="preserve">FACTOR  8 ORGANIZACIÓN, ADMINISTRACIÓN Y GESTIÓN </t>
  </si>
  <si>
    <t>Característica 33:Organización, administración y gestión del
programa</t>
  </si>
  <si>
    <t>Característica 34: Sistemas de comunicación e información</t>
  </si>
  <si>
    <t xml:space="preserve">Característica 35: Dirección del programa
</t>
  </si>
  <si>
    <t>FACTOR 9 IMPACTO DE LOS EGRESADOS EN EL MEDIO</t>
  </si>
  <si>
    <t>Característica 36: Seguimiento de los egresados</t>
  </si>
  <si>
    <t>Característica 37: Impacto de los egresados en el medio social y
académico</t>
  </si>
  <si>
    <t>FACTOR 10 RECURSOS FÍSICOS Y FINANCIEROS</t>
  </si>
  <si>
    <t xml:space="preserve">Característica 38: Recursos físicos
</t>
  </si>
  <si>
    <t>Característica 39:  Presupuesto del programa</t>
  </si>
  <si>
    <t>Característica 40: Administración de recursos</t>
  </si>
  <si>
    <t>PONDERACIÓN CARACTERÍSTICAS</t>
  </si>
  <si>
    <t>Peso Factor</t>
  </si>
  <si>
    <t xml:space="preserve">Peso Características </t>
  </si>
  <si>
    <t xml:space="preserve">FACTOR 1 </t>
  </si>
  <si>
    <t>TOTAL</t>
  </si>
  <si>
    <t xml:space="preserve">FACTOR 2 </t>
  </si>
  <si>
    <t>FACTOR 3</t>
  </si>
  <si>
    <t>Característica 8: Selección, vinculación y permanencia de profesores</t>
  </si>
  <si>
    <t xml:space="preserve">FACTOR 4 </t>
  </si>
  <si>
    <t xml:space="preserve">FACTOR 5 </t>
  </si>
  <si>
    <t xml:space="preserve">FACTOR 6 </t>
  </si>
  <si>
    <t xml:space="preserve">FACTOR 7 </t>
  </si>
  <si>
    <t xml:space="preserve">FACTOR  8 </t>
  </si>
  <si>
    <t xml:space="preserve">FACTOR 9 </t>
  </si>
  <si>
    <t xml:space="preserve">FACTOR 10 </t>
  </si>
  <si>
    <t>Juicio de valor comité Institucional</t>
  </si>
  <si>
    <t>Peso Características Ajustado (propuesta comité de autoevaluación del programa)</t>
  </si>
  <si>
    <t>PROGRAMA ACADEMICO UNICUCES</t>
  </si>
  <si>
    <r>
      <t xml:space="preserve">Respetado Miembro del Comité . 
A continuación, se encuentran distribuidos en orden los factores para la autoevaluación del programa academico de </t>
    </r>
    <r>
      <rPr>
        <b/>
        <sz val="11"/>
        <color theme="1"/>
        <rFont val="Calibri"/>
        <family val="2"/>
        <scheme val="minor"/>
      </rPr>
      <t>XXXX</t>
    </r>
    <r>
      <rPr>
        <sz val="11"/>
        <color theme="1"/>
        <rFont val="Calibri"/>
        <family val="2"/>
        <scheme val="minor"/>
      </rPr>
      <t>; le solicitamos el favor que en su condición de miembro del comité operativo de autoevaluación y acreditación de programas académicos, emita un juicio de valor en cada una de las caracteristicas del factor, utilizando la escala de 1 a 5, tipificada de la siguiente manera: 
1: Nada 
2: Poca indicidencia. 
3: Mediana Incidencia. 
4: Alta Incidencia. 
5: Gran Incidencia.</t>
    </r>
  </si>
  <si>
    <t>Respetado Miembro del Comité . 
A continuación, se encuentran distribuidos en orden los factores para la autoevaluación del programa academico de XXXX; le solicitamos el favor que en su condición de miembro del comité operativo de autoevaluación y acreditación de programas académicos, emita un juicio de valor en cada una de las caracteristicas del factor, utilizando la escala de 1 a 5, tipificada de la siguiente manera: 
1: Nada 
2: Poca indicidencia. 
3: Mediana Incidencia. 
4: Alta Incidencia. 
5: Gran Incidencia.</t>
  </si>
  <si>
    <r>
      <t xml:space="preserve">Respetado Miembro del Comité . 
A continuación, se encuentran distribuidos en orden los factores para la autoevaluación del Programa Academico de </t>
    </r>
    <r>
      <rPr>
        <b/>
        <sz val="11"/>
        <color theme="1"/>
        <rFont val="Calibri"/>
        <family val="2"/>
        <scheme val="minor"/>
      </rPr>
      <t>XXXX</t>
    </r>
    <r>
      <rPr>
        <sz val="11"/>
        <color theme="1"/>
        <rFont val="Calibri"/>
        <family val="2"/>
        <scheme val="minor"/>
      </rPr>
      <t>; le solicitamos el favor que en su condición de miembro del  Comité operativo de autoevaluación y acreditación de programas académicos, emita un juicio de valor en cada una de las caracteristicas del factor, utilizando la escala de 1 a 5, tipificada de la siguiente manera: 
1: Nada 
2: Poca indicidencia. 
3: Mediana Incidencia. 
4: Alta Incidencia. 
5: Gran Incidencia.</t>
    </r>
  </si>
  <si>
    <t>Código: 18-18.2.1-FR01</t>
  </si>
  <si>
    <t>Versión: 01</t>
  </si>
  <si>
    <t>Emisión :01/03/2017</t>
  </si>
  <si>
    <t>PONDERACION DE FACTORES Y CARACTERISTICAS</t>
  </si>
  <si>
    <t xml:space="preserve">Característica 29: Formación para la investigación, la innovación y la creación artística y cultural
</t>
  </si>
  <si>
    <t xml:space="preserve">Característica 27: Inserción del programa en contextos académicos nacionales e internacionales
</t>
  </si>
  <si>
    <t>Característica 20: Sistema de evaluación de estudiantes</t>
  </si>
  <si>
    <t>Proceso: Gestión de Planeación y Mejora Continua</t>
  </si>
  <si>
    <t>Respetado Miembro del Comité . 
A continuación, se encuentran distribuidos en orden los factores para la autoevaluación del Programa Académico de XXXX; le solicitamos el favor que en su condición de miembro del comité operativo de autoevaluación y acreditación de programas académicos, emita un juicio de valor en cada una de las características del factor, utilizando la escala de 1 a 5, tipificada de la siguiente manera: 
1: Nada 
2: Poca incidencia. 
3: Mediana Incidencia. 
4: Alta Incidencia. 
5: Gran Incidencia.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</si>
</sst>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theme="1"/>
      <name val="Arial Narrow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3" fillId="0" borderId="8" xfId="0" applyFont="1" applyFill="1" applyBorder="1"/>
    <xf numFmtId="0" fontId="3" fillId="0" borderId="11" xfId="0" applyFont="1" applyFill="1" applyBorder="1"/>
    <xf numFmtId="0" fontId="3" fillId="0" borderId="13" xfId="0" applyFont="1" applyFill="1" applyBorder="1"/>
    <xf numFmtId="0" fontId="3" fillId="0" borderId="11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2" fillId="0" borderId="0" xfId="0" applyFont="1" applyBorder="1" applyAlignment="1"/>
    <xf numFmtId="0" fontId="0" fillId="0" borderId="0" xfId="0" applyFill="1" applyBorder="1"/>
    <xf numFmtId="0" fontId="2" fillId="0" borderId="0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left" vertical="center"/>
    </xf>
    <xf numFmtId="1" fontId="4" fillId="0" borderId="9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3" fillId="0" borderId="37" xfId="0" applyFont="1" applyFill="1" applyBorder="1" applyAlignment="1">
      <alignment horizontal="left" vertical="top" wrapText="1"/>
    </xf>
    <xf numFmtId="1" fontId="0" fillId="0" borderId="27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3" fillId="0" borderId="33" xfId="0" applyFont="1" applyFill="1" applyBorder="1" applyAlignment="1">
      <alignment horizontal="left" vertical="top" wrapText="1"/>
    </xf>
    <xf numFmtId="1" fontId="0" fillId="0" borderId="38" xfId="0" applyNumberFormat="1" applyBorder="1" applyAlignment="1">
      <alignment horizontal="center"/>
    </xf>
    <xf numFmtId="0" fontId="3" fillId="0" borderId="37" xfId="0" applyFont="1" applyFill="1" applyBorder="1" applyAlignment="1">
      <alignment wrapText="1"/>
    </xf>
    <xf numFmtId="1" fontId="0" fillId="0" borderId="39" xfId="0" applyNumberFormat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39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  <xf numFmtId="0" fontId="3" fillId="0" borderId="37" xfId="0" applyFont="1" applyFill="1" applyBorder="1"/>
    <xf numFmtId="0" fontId="3" fillId="0" borderId="33" xfId="0" applyFont="1" applyFill="1" applyBorder="1" applyAlignment="1">
      <alignment wrapText="1"/>
    </xf>
    <xf numFmtId="0" fontId="3" fillId="0" borderId="34" xfId="0" applyFont="1" applyFill="1" applyBorder="1" applyAlignment="1">
      <alignment horizontal="left" vertical="top" wrapText="1"/>
    </xf>
    <xf numFmtId="1" fontId="0" fillId="0" borderId="40" xfId="0" applyNumberFormat="1" applyBorder="1" applyAlignment="1">
      <alignment horizontal="center"/>
    </xf>
    <xf numFmtId="1" fontId="4" fillId="0" borderId="27" xfId="0" applyNumberFormat="1" applyFont="1" applyFill="1" applyBorder="1" applyAlignment="1">
      <alignment horizontal="center"/>
    </xf>
    <xf numFmtId="1" fontId="0" fillId="0" borderId="9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14" xfId="0" applyNumberFormat="1" applyFont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 vertical="center" wrapText="1"/>
    </xf>
    <xf numFmtId="2" fontId="0" fillId="4" borderId="41" xfId="0" applyNumberFormat="1" applyFont="1" applyFill="1" applyBorder="1" applyAlignment="1">
      <alignment horizontal="center"/>
    </xf>
    <xf numFmtId="2" fontId="0" fillId="4" borderId="32" xfId="0" applyNumberFormat="1" applyFont="1" applyFill="1" applyBorder="1" applyAlignment="1">
      <alignment horizontal="center"/>
    </xf>
    <xf numFmtId="2" fontId="2" fillId="5" borderId="18" xfId="0" applyNumberFormat="1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2" fontId="1" fillId="5" borderId="18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/>
    <xf numFmtId="2" fontId="1" fillId="5" borderId="2" xfId="0" applyNumberFormat="1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2" fontId="9" fillId="5" borderId="18" xfId="0" applyNumberFormat="1" applyFont="1" applyFill="1" applyBorder="1" applyAlignment="1">
      <alignment horizontal="center" wrapText="1"/>
    </xf>
    <xf numFmtId="1" fontId="4" fillId="0" borderId="9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0" fontId="11" fillId="0" borderId="11" xfId="0" applyFont="1" applyFill="1" applyBorder="1" applyAlignment="1">
      <alignment wrapText="1"/>
    </xf>
    <xf numFmtId="0" fontId="11" fillId="0" borderId="13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1" fontId="4" fillId="0" borderId="10" xfId="0" applyNumberFormat="1" applyFont="1" applyBorder="1" applyAlignment="1">
      <alignment horizontal="center"/>
    </xf>
    <xf numFmtId="0" fontId="11" fillId="0" borderId="17" xfId="0" applyFont="1" applyFill="1" applyBorder="1" applyAlignment="1">
      <alignment wrapText="1"/>
    </xf>
    <xf numFmtId="1" fontId="4" fillId="0" borderId="15" xfId="0" applyNumberFormat="1" applyFont="1" applyBorder="1" applyAlignment="1">
      <alignment horizontal="center"/>
    </xf>
    <xf numFmtId="0" fontId="11" fillId="0" borderId="8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2" fontId="9" fillId="5" borderId="18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/>
    </xf>
    <xf numFmtId="2" fontId="4" fillId="0" borderId="34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/>
    </xf>
    <xf numFmtId="2" fontId="4" fillId="0" borderId="27" xfId="0" applyNumberFormat="1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 wrapText="1"/>
    </xf>
    <xf numFmtId="2" fontId="4" fillId="4" borderId="31" xfId="0" applyNumberFormat="1" applyFont="1" applyFill="1" applyBorder="1" applyAlignment="1">
      <alignment horizontal="center"/>
    </xf>
    <xf numFmtId="2" fontId="4" fillId="4" borderId="32" xfId="0" applyNumberFormat="1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4" fillId="0" borderId="21" xfId="0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/>
    </xf>
    <xf numFmtId="0" fontId="4" fillId="0" borderId="17" xfId="0" applyFont="1" applyFill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2" fontId="4" fillId="4" borderId="35" xfId="0" applyNumberFormat="1" applyFont="1" applyFill="1" applyBorder="1" applyAlignment="1">
      <alignment horizontal="center"/>
    </xf>
    <xf numFmtId="2" fontId="4" fillId="4" borderId="36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1" fontId="10" fillId="0" borderId="21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" fontId="10" fillId="3" borderId="0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19" xfId="0" applyFont="1" applyFill="1" applyBorder="1" applyAlignment="1">
      <alignment wrapText="1"/>
    </xf>
    <xf numFmtId="0" fontId="11" fillId="0" borderId="22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9" fillId="5" borderId="2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 applyBorder="1" applyAlignment="1"/>
    <xf numFmtId="0" fontId="0" fillId="0" borderId="3" xfId="0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0</xdr:row>
      <xdr:rowOff>9525</xdr:rowOff>
    </xdr:from>
    <xdr:to>
      <xdr:col>1</xdr:col>
      <xdr:colOff>1352550</xdr:colOff>
      <xdr:row>2</xdr:row>
      <xdr:rowOff>219075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9525"/>
          <a:ext cx="70485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4</xdr:row>
      <xdr:rowOff>95250</xdr:rowOff>
    </xdr:from>
    <xdr:to>
      <xdr:col>4</xdr:col>
      <xdr:colOff>0</xdr:colOff>
      <xdr:row>9</xdr:row>
      <xdr:rowOff>128493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857250"/>
          <a:ext cx="7734300" cy="985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5</xdr:row>
      <xdr:rowOff>161925</xdr:rowOff>
    </xdr:from>
    <xdr:to>
      <xdr:col>4</xdr:col>
      <xdr:colOff>11720</xdr:colOff>
      <xdr:row>11</xdr:row>
      <xdr:rowOff>6563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114425"/>
          <a:ext cx="7736495" cy="9876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6</xdr:row>
      <xdr:rowOff>142875</xdr:rowOff>
    </xdr:from>
    <xdr:to>
      <xdr:col>4</xdr:col>
      <xdr:colOff>68870</xdr:colOff>
      <xdr:row>11</xdr:row>
      <xdr:rowOff>178013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285875"/>
          <a:ext cx="7736495" cy="98763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6</xdr:row>
      <xdr:rowOff>28575</xdr:rowOff>
    </xdr:from>
    <xdr:to>
      <xdr:col>4</xdr:col>
      <xdr:colOff>11720</xdr:colOff>
      <xdr:row>11</xdr:row>
      <xdr:rowOff>63713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171575"/>
          <a:ext cx="7736495" cy="9876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8</xdr:col>
      <xdr:colOff>9525</xdr:colOff>
      <xdr:row>7</xdr:row>
      <xdr:rowOff>53908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0"/>
          <a:ext cx="10868025" cy="13874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3</xdr:row>
      <xdr:rowOff>9525</xdr:rowOff>
    </xdr:from>
    <xdr:to>
      <xdr:col>0</xdr:col>
      <xdr:colOff>647700</xdr:colOff>
      <xdr:row>5</xdr:row>
      <xdr:rowOff>84667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9525"/>
          <a:ext cx="70485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423333</xdr:colOff>
      <xdr:row>3</xdr:row>
      <xdr:rowOff>21168</xdr:rowOff>
    </xdr:from>
    <xdr:to>
      <xdr:col>1</xdr:col>
      <xdr:colOff>246017</xdr:colOff>
      <xdr:row>5</xdr:row>
      <xdr:rowOff>235436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333" y="592668"/>
          <a:ext cx="701101" cy="70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50"/>
  <sheetViews>
    <sheetView tabSelected="1" zoomScaleNormal="100" workbookViewId="0">
      <selection activeCell="B8" sqref="B8:D8"/>
    </sheetView>
  </sheetViews>
  <sheetFormatPr baseColWidth="10" defaultRowHeight="12.75" x14ac:dyDescent="0.2"/>
  <cols>
    <col min="1" max="1" width="4.42578125" style="68" customWidth="1"/>
    <col min="2" max="2" width="30.42578125" style="68" customWidth="1"/>
    <col min="3" max="3" width="61.7109375" style="68" customWidth="1"/>
    <col min="4" max="4" width="23" style="88" customWidth="1"/>
    <col min="5" max="16384" width="11.42578125" style="68"/>
  </cols>
  <sheetData>
    <row r="1" spans="2:4" ht="20.100000000000001" customHeight="1" x14ac:dyDescent="0.2">
      <c r="B1" s="132"/>
      <c r="C1" s="131" t="s">
        <v>82</v>
      </c>
      <c r="D1" s="90" t="s">
        <v>79</v>
      </c>
    </row>
    <row r="2" spans="2:4" ht="20.100000000000001" customHeight="1" x14ac:dyDescent="0.2">
      <c r="B2" s="132"/>
      <c r="C2" s="131"/>
      <c r="D2" s="90" t="s">
        <v>80</v>
      </c>
    </row>
    <row r="3" spans="2:4" ht="20.100000000000001" customHeight="1" x14ac:dyDescent="0.2">
      <c r="B3" s="132"/>
      <c r="C3" s="89" t="s">
        <v>86</v>
      </c>
      <c r="D3" s="91" t="s">
        <v>81</v>
      </c>
    </row>
    <row r="6" spans="2:4" x14ac:dyDescent="0.2">
      <c r="B6" s="136" t="s">
        <v>0</v>
      </c>
      <c r="C6" s="136"/>
      <c r="D6" s="136"/>
    </row>
    <row r="7" spans="2:4" x14ac:dyDescent="0.2">
      <c r="B7" s="137" t="s">
        <v>75</v>
      </c>
      <c r="C7" s="137"/>
      <c r="D7" s="137"/>
    </row>
    <row r="8" spans="2:4" ht="156.75" customHeight="1" x14ac:dyDescent="0.2">
      <c r="B8" s="138" t="s">
        <v>87</v>
      </c>
      <c r="C8" s="139"/>
      <c r="D8" s="139"/>
    </row>
    <row r="9" spans="2:4" ht="15.75" customHeight="1" thickBot="1" x14ac:dyDescent="0.25">
      <c r="B9" s="69" t="s">
        <v>1</v>
      </c>
      <c r="C9" s="70"/>
      <c r="D9" s="71"/>
    </row>
    <row r="10" spans="2:4" ht="13.5" thickBot="1" x14ac:dyDescent="0.25">
      <c r="C10" s="72" t="s">
        <v>2</v>
      </c>
      <c r="D10" s="73" t="s">
        <v>18</v>
      </c>
    </row>
    <row r="11" spans="2:4" x14ac:dyDescent="0.2">
      <c r="B11" s="140" t="s">
        <v>20</v>
      </c>
      <c r="C11" s="79" t="s">
        <v>19</v>
      </c>
      <c r="D11" s="22"/>
    </row>
    <row r="12" spans="2:4" x14ac:dyDescent="0.2">
      <c r="B12" s="141"/>
      <c r="C12" s="77" t="s">
        <v>7</v>
      </c>
      <c r="D12" s="23"/>
    </row>
    <row r="13" spans="2:4" ht="26.25" thickBot="1" x14ac:dyDescent="0.25">
      <c r="B13" s="142"/>
      <c r="C13" s="78" t="s">
        <v>8</v>
      </c>
      <c r="D13" s="24"/>
    </row>
    <row r="14" spans="2:4" x14ac:dyDescent="0.2">
      <c r="B14" s="133" t="s">
        <v>9</v>
      </c>
      <c r="C14" s="79" t="s">
        <v>22</v>
      </c>
      <c r="D14" s="74"/>
    </row>
    <row r="15" spans="2:4" x14ac:dyDescent="0.2">
      <c r="B15" s="134"/>
      <c r="C15" s="77" t="s">
        <v>21</v>
      </c>
      <c r="D15" s="75"/>
    </row>
    <row r="16" spans="2:4" ht="25.5" x14ac:dyDescent="0.2">
      <c r="B16" s="134"/>
      <c r="C16" s="77" t="s">
        <v>23</v>
      </c>
      <c r="D16" s="75"/>
    </row>
    <row r="17" spans="2:4" ht="13.5" thickBot="1" x14ac:dyDescent="0.25">
      <c r="B17" s="135"/>
      <c r="C17" s="78" t="s">
        <v>24</v>
      </c>
      <c r="D17" s="76"/>
    </row>
    <row r="18" spans="2:4" ht="25.5" x14ac:dyDescent="0.2">
      <c r="B18" s="133" t="s">
        <v>10</v>
      </c>
      <c r="C18" s="79" t="s">
        <v>25</v>
      </c>
      <c r="D18" s="74"/>
    </row>
    <row r="19" spans="2:4" x14ac:dyDescent="0.2">
      <c r="B19" s="134"/>
      <c r="C19" s="77" t="s">
        <v>11</v>
      </c>
      <c r="D19" s="75"/>
    </row>
    <row r="20" spans="2:4" ht="25.5" x14ac:dyDescent="0.2">
      <c r="B20" s="134"/>
      <c r="C20" s="77" t="s">
        <v>12</v>
      </c>
      <c r="D20" s="75"/>
    </row>
    <row r="21" spans="2:4" x14ac:dyDescent="0.2">
      <c r="B21" s="134"/>
      <c r="C21" s="77" t="s">
        <v>13</v>
      </c>
      <c r="D21" s="75"/>
    </row>
    <row r="22" spans="2:4" ht="26.25" thickBot="1" x14ac:dyDescent="0.25">
      <c r="B22" s="134"/>
      <c r="C22" s="77" t="s">
        <v>14</v>
      </c>
      <c r="D22" s="75"/>
    </row>
    <row r="23" spans="2:4" ht="25.5" x14ac:dyDescent="0.2">
      <c r="B23" s="134"/>
      <c r="C23" s="77" t="s">
        <v>15</v>
      </c>
      <c r="D23" s="22"/>
    </row>
    <row r="24" spans="2:4" x14ac:dyDescent="0.2">
      <c r="B24" s="134"/>
      <c r="C24" s="77" t="s">
        <v>16</v>
      </c>
      <c r="D24" s="23"/>
    </row>
    <row r="25" spans="2:4" ht="13.5" thickBot="1" x14ac:dyDescent="0.25">
      <c r="B25" s="135"/>
      <c r="C25" s="78" t="s">
        <v>17</v>
      </c>
      <c r="D25" s="24"/>
    </row>
    <row r="26" spans="2:4" x14ac:dyDescent="0.2">
      <c r="B26" s="128" t="s">
        <v>26</v>
      </c>
      <c r="C26" s="79" t="s">
        <v>27</v>
      </c>
      <c r="D26" s="74"/>
    </row>
    <row r="27" spans="2:4" x14ac:dyDescent="0.2">
      <c r="B27" s="129"/>
      <c r="C27" s="77" t="s">
        <v>28</v>
      </c>
      <c r="D27" s="75"/>
    </row>
    <row r="28" spans="2:4" x14ac:dyDescent="0.2">
      <c r="B28" s="129"/>
      <c r="C28" s="77" t="s">
        <v>29</v>
      </c>
      <c r="D28" s="75"/>
    </row>
    <row r="29" spans="2:4" ht="13.5" thickBot="1" x14ac:dyDescent="0.25">
      <c r="B29" s="129"/>
      <c r="C29" s="77" t="s">
        <v>30</v>
      </c>
      <c r="D29" s="76"/>
    </row>
    <row r="30" spans="2:4" ht="15.75" customHeight="1" x14ac:dyDescent="0.2">
      <c r="B30" s="129"/>
      <c r="C30" s="80" t="s">
        <v>31</v>
      </c>
      <c r="D30" s="74"/>
    </row>
    <row r="31" spans="2:4" x14ac:dyDescent="0.2">
      <c r="B31" s="129"/>
      <c r="C31" s="77" t="s">
        <v>32</v>
      </c>
      <c r="D31" s="75"/>
    </row>
    <row r="32" spans="2:4" x14ac:dyDescent="0.2">
      <c r="B32" s="129"/>
      <c r="C32" s="77" t="s">
        <v>33</v>
      </c>
      <c r="D32" s="75"/>
    </row>
    <row r="33" spans="2:4" ht="13.5" thickBot="1" x14ac:dyDescent="0.25">
      <c r="B33" s="129"/>
      <c r="C33" s="77" t="s">
        <v>34</v>
      </c>
      <c r="D33" s="75"/>
    </row>
    <row r="34" spans="2:4" x14ac:dyDescent="0.2">
      <c r="B34" s="129"/>
      <c r="C34" s="77" t="s">
        <v>35</v>
      </c>
      <c r="D34" s="22"/>
    </row>
    <row r="35" spans="2:4" ht="21" customHeight="1" x14ac:dyDescent="0.2">
      <c r="B35" s="129"/>
      <c r="C35" s="80" t="s">
        <v>36</v>
      </c>
      <c r="D35" s="23"/>
    </row>
    <row r="36" spans="2:4" ht="13.5" thickBot="1" x14ac:dyDescent="0.25">
      <c r="B36" s="130"/>
      <c r="C36" s="78" t="s">
        <v>37</v>
      </c>
      <c r="D36" s="24"/>
    </row>
    <row r="37" spans="2:4" ht="26.25" customHeight="1" x14ac:dyDescent="0.2">
      <c r="B37" s="128" t="s">
        <v>38</v>
      </c>
      <c r="C37" s="81" t="s">
        <v>39</v>
      </c>
      <c r="D37" s="82"/>
    </row>
    <row r="38" spans="2:4" ht="13.5" thickBot="1" x14ac:dyDescent="0.25">
      <c r="B38" s="130"/>
      <c r="C38" s="83" t="s">
        <v>40</v>
      </c>
      <c r="D38" s="84"/>
    </row>
    <row r="39" spans="2:4" ht="39" customHeight="1" x14ac:dyDescent="0.2">
      <c r="B39" s="128" t="s">
        <v>41</v>
      </c>
      <c r="C39" s="85" t="s">
        <v>83</v>
      </c>
      <c r="D39" s="82"/>
    </row>
    <row r="40" spans="2:4" ht="31.5" customHeight="1" thickBot="1" x14ac:dyDescent="0.25">
      <c r="B40" s="130"/>
      <c r="C40" s="86" t="s">
        <v>43</v>
      </c>
      <c r="D40" s="84"/>
    </row>
    <row r="41" spans="2:4" ht="29.25" customHeight="1" x14ac:dyDescent="0.2">
      <c r="B41" s="128" t="s">
        <v>46</v>
      </c>
      <c r="C41" s="85" t="s">
        <v>44</v>
      </c>
      <c r="D41" s="82"/>
    </row>
    <row r="42" spans="2:4" ht="24.75" customHeight="1" thickBot="1" x14ac:dyDescent="0.25">
      <c r="B42" s="130"/>
      <c r="C42" s="86" t="s">
        <v>45</v>
      </c>
      <c r="D42" s="84"/>
    </row>
    <row r="43" spans="2:4" ht="30.75" customHeight="1" x14ac:dyDescent="0.2">
      <c r="B43" s="128" t="s">
        <v>47</v>
      </c>
      <c r="C43" s="85" t="s">
        <v>48</v>
      </c>
      <c r="D43" s="82"/>
    </row>
    <row r="44" spans="2:4" ht="20.25" customHeight="1" x14ac:dyDescent="0.2">
      <c r="B44" s="129"/>
      <c r="C44" s="77" t="s">
        <v>49</v>
      </c>
      <c r="D44" s="87"/>
    </row>
    <row r="45" spans="2:4" ht="25.5" customHeight="1" thickBot="1" x14ac:dyDescent="0.25">
      <c r="B45" s="130"/>
      <c r="C45" s="86" t="s">
        <v>50</v>
      </c>
      <c r="D45" s="84"/>
    </row>
    <row r="46" spans="2:4" x14ac:dyDescent="0.2">
      <c r="B46" s="128" t="s">
        <v>51</v>
      </c>
      <c r="C46" s="79" t="s">
        <v>52</v>
      </c>
      <c r="D46" s="74"/>
    </row>
    <row r="47" spans="2:4" ht="26.25" thickBot="1" x14ac:dyDescent="0.25">
      <c r="B47" s="130"/>
      <c r="C47" s="78" t="s">
        <v>53</v>
      </c>
      <c r="D47" s="76"/>
    </row>
    <row r="48" spans="2:4" ht="14.25" customHeight="1" x14ac:dyDescent="0.2">
      <c r="B48" s="128" t="s">
        <v>54</v>
      </c>
      <c r="C48" s="85" t="s">
        <v>55</v>
      </c>
      <c r="D48" s="74"/>
    </row>
    <row r="49" spans="2:4" x14ac:dyDescent="0.2">
      <c r="B49" s="129"/>
      <c r="C49" s="77" t="s">
        <v>56</v>
      </c>
      <c r="D49" s="75"/>
    </row>
    <row r="50" spans="2:4" ht="13.5" thickBot="1" x14ac:dyDescent="0.25">
      <c r="B50" s="130"/>
      <c r="C50" s="78" t="s">
        <v>57</v>
      </c>
      <c r="D50" s="76"/>
    </row>
  </sheetData>
  <mergeCells count="15">
    <mergeCell ref="C1:C2"/>
    <mergeCell ref="B1:B3"/>
    <mergeCell ref="B18:B25"/>
    <mergeCell ref="B6:D6"/>
    <mergeCell ref="B7:D7"/>
    <mergeCell ref="B8:D8"/>
    <mergeCell ref="B11:B13"/>
    <mergeCell ref="B14:B17"/>
    <mergeCell ref="B48:B50"/>
    <mergeCell ref="B26:B36"/>
    <mergeCell ref="B37:B38"/>
    <mergeCell ref="B39:B40"/>
    <mergeCell ref="B41:B42"/>
    <mergeCell ref="B43:B45"/>
    <mergeCell ref="B46:B4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D56"/>
  <sheetViews>
    <sheetView topLeftCell="A6" workbookViewId="0">
      <pane ySplit="6" topLeftCell="A12" activePane="bottomLeft" state="frozen"/>
      <selection activeCell="A6" sqref="A6"/>
      <selection pane="bottomLeft" activeCell="F14" sqref="F14"/>
    </sheetView>
  </sheetViews>
  <sheetFormatPr baseColWidth="10" defaultRowHeight="15" x14ac:dyDescent="0.25"/>
  <cols>
    <col min="1" max="1" width="4.42578125" customWidth="1"/>
    <col min="2" max="2" width="30.42578125" customWidth="1"/>
    <col min="3" max="3" width="61.7109375" customWidth="1"/>
    <col min="4" max="4" width="23" style="5" customWidth="1"/>
  </cols>
  <sheetData>
    <row r="12" spans="2:4" x14ac:dyDescent="0.25">
      <c r="B12" s="154" t="s">
        <v>0</v>
      </c>
      <c r="C12" s="154"/>
      <c r="D12" s="154"/>
    </row>
    <row r="13" spans="2:4" x14ac:dyDescent="0.25">
      <c r="B13" s="155" t="s">
        <v>75</v>
      </c>
      <c r="C13" s="155"/>
      <c r="D13" s="155"/>
    </row>
    <row r="14" spans="2:4" ht="157.5" customHeight="1" x14ac:dyDescent="0.25">
      <c r="B14" s="156" t="s">
        <v>76</v>
      </c>
      <c r="C14" s="157"/>
      <c r="D14" s="157"/>
    </row>
    <row r="15" spans="2:4" ht="15.75" customHeight="1" thickBot="1" x14ac:dyDescent="0.3">
      <c r="B15" s="1" t="s">
        <v>1</v>
      </c>
      <c r="C15" s="2"/>
      <c r="D15" s="3"/>
    </row>
    <row r="16" spans="2:4" ht="15.75" thickBot="1" x14ac:dyDescent="0.3">
      <c r="C16" s="62" t="s">
        <v>2</v>
      </c>
      <c r="D16" s="63" t="s">
        <v>18</v>
      </c>
    </row>
    <row r="17" spans="2:4" x14ac:dyDescent="0.25">
      <c r="B17" s="146" t="s">
        <v>20</v>
      </c>
      <c r="C17" s="6" t="s">
        <v>19</v>
      </c>
      <c r="D17" s="57">
        <v>4</v>
      </c>
    </row>
    <row r="18" spans="2:4" x14ac:dyDescent="0.25">
      <c r="B18" s="147"/>
      <c r="C18" s="7" t="s">
        <v>7</v>
      </c>
      <c r="D18" s="37">
        <v>4</v>
      </c>
    </row>
    <row r="19" spans="2:4" ht="15.75" thickBot="1" x14ac:dyDescent="0.3">
      <c r="B19" s="148"/>
      <c r="C19" s="8" t="s">
        <v>8</v>
      </c>
      <c r="D19" s="38">
        <v>4</v>
      </c>
    </row>
    <row r="20" spans="2:4" x14ac:dyDescent="0.25">
      <c r="B20" s="151" t="s">
        <v>9</v>
      </c>
      <c r="C20" s="6" t="s">
        <v>22</v>
      </c>
      <c r="D20" s="30">
        <v>5</v>
      </c>
    </row>
    <row r="21" spans="2:4" x14ac:dyDescent="0.25">
      <c r="B21" s="152"/>
      <c r="C21" s="7" t="s">
        <v>21</v>
      </c>
      <c r="D21" s="31">
        <v>4</v>
      </c>
    </row>
    <row r="22" spans="2:4" x14ac:dyDescent="0.25">
      <c r="B22" s="152"/>
      <c r="C22" s="7" t="s">
        <v>23</v>
      </c>
      <c r="D22" s="31">
        <v>4</v>
      </c>
    </row>
    <row r="23" spans="2:4" ht="15.75" thickBot="1" x14ac:dyDescent="0.3">
      <c r="B23" s="153"/>
      <c r="C23" s="8" t="s">
        <v>24</v>
      </c>
      <c r="D23" s="32">
        <v>5</v>
      </c>
    </row>
    <row r="24" spans="2:4" x14ac:dyDescent="0.25">
      <c r="B24" s="151" t="s">
        <v>10</v>
      </c>
      <c r="C24" s="6" t="s">
        <v>25</v>
      </c>
      <c r="D24" s="30">
        <v>4</v>
      </c>
    </row>
    <row r="25" spans="2:4" x14ac:dyDescent="0.25">
      <c r="B25" s="152"/>
      <c r="C25" s="7" t="s">
        <v>11</v>
      </c>
      <c r="D25" s="31">
        <v>5</v>
      </c>
    </row>
    <row r="26" spans="2:4" x14ac:dyDescent="0.25">
      <c r="B26" s="152"/>
      <c r="C26" s="7" t="s">
        <v>12</v>
      </c>
      <c r="D26" s="31">
        <v>4</v>
      </c>
    </row>
    <row r="27" spans="2:4" x14ac:dyDescent="0.25">
      <c r="B27" s="152"/>
      <c r="C27" s="7" t="s">
        <v>13</v>
      </c>
      <c r="D27" s="31">
        <v>4</v>
      </c>
    </row>
    <row r="28" spans="2:4" ht="27" x14ac:dyDescent="0.25">
      <c r="B28" s="152"/>
      <c r="C28" s="35" t="s">
        <v>14</v>
      </c>
      <c r="D28" s="36">
        <v>4</v>
      </c>
    </row>
    <row r="29" spans="2:4" x14ac:dyDescent="0.25">
      <c r="B29" s="152"/>
      <c r="C29" s="9" t="s">
        <v>15</v>
      </c>
      <c r="D29" s="37">
        <v>4</v>
      </c>
    </row>
    <row r="30" spans="2:4" x14ac:dyDescent="0.25">
      <c r="B30" s="152"/>
      <c r="C30" s="9" t="s">
        <v>16</v>
      </c>
      <c r="D30" s="37">
        <v>3</v>
      </c>
    </row>
    <row r="31" spans="2:4" ht="15.75" thickBot="1" x14ac:dyDescent="0.3">
      <c r="B31" s="153"/>
      <c r="C31" s="35" t="s">
        <v>17</v>
      </c>
      <c r="D31" s="40">
        <v>4</v>
      </c>
    </row>
    <row r="32" spans="2:4" x14ac:dyDescent="0.25">
      <c r="B32" s="146" t="s">
        <v>26</v>
      </c>
      <c r="C32" s="11" t="s">
        <v>27</v>
      </c>
      <c r="D32" s="30">
        <v>5</v>
      </c>
    </row>
    <row r="33" spans="2:4" x14ac:dyDescent="0.25">
      <c r="B33" s="147"/>
      <c r="C33" s="9" t="s">
        <v>28</v>
      </c>
      <c r="D33" s="31">
        <v>3</v>
      </c>
    </row>
    <row r="34" spans="2:4" x14ac:dyDescent="0.25">
      <c r="B34" s="147"/>
      <c r="C34" s="9" t="s">
        <v>29</v>
      </c>
      <c r="D34" s="31">
        <v>3</v>
      </c>
    </row>
    <row r="35" spans="2:4" x14ac:dyDescent="0.25">
      <c r="B35" s="147"/>
      <c r="C35" s="9" t="s">
        <v>30</v>
      </c>
      <c r="D35" s="31">
        <v>4</v>
      </c>
    </row>
    <row r="36" spans="2:4" ht="15.75" customHeight="1" x14ac:dyDescent="0.25">
      <c r="B36" s="147"/>
      <c r="C36" s="12" t="s">
        <v>31</v>
      </c>
      <c r="D36" s="31">
        <v>3</v>
      </c>
    </row>
    <row r="37" spans="2:4" x14ac:dyDescent="0.25">
      <c r="B37" s="147"/>
      <c r="C37" s="9" t="s">
        <v>32</v>
      </c>
      <c r="D37" s="31">
        <v>4</v>
      </c>
    </row>
    <row r="38" spans="2:4" x14ac:dyDescent="0.25">
      <c r="B38" s="147"/>
      <c r="C38" s="9" t="s">
        <v>33</v>
      </c>
      <c r="D38" s="31">
        <v>5</v>
      </c>
    </row>
    <row r="39" spans="2:4" x14ac:dyDescent="0.25">
      <c r="B39" s="147"/>
      <c r="C39" s="9" t="s">
        <v>34</v>
      </c>
      <c r="D39" s="31">
        <v>4</v>
      </c>
    </row>
    <row r="40" spans="2:4" x14ac:dyDescent="0.25">
      <c r="B40" s="147"/>
      <c r="C40" s="9" t="s">
        <v>35</v>
      </c>
      <c r="D40" s="37">
        <v>3</v>
      </c>
    </row>
    <row r="41" spans="2:4" ht="21" customHeight="1" x14ac:dyDescent="0.25">
      <c r="B41" s="147"/>
      <c r="C41" s="12" t="s">
        <v>36</v>
      </c>
      <c r="D41" s="37">
        <v>3</v>
      </c>
    </row>
    <row r="42" spans="2:4" ht="15.75" thickBot="1" x14ac:dyDescent="0.3">
      <c r="B42" s="148"/>
      <c r="C42" s="10" t="s">
        <v>37</v>
      </c>
      <c r="D42" s="38">
        <v>4</v>
      </c>
    </row>
    <row r="43" spans="2:4" ht="26.25" customHeight="1" x14ac:dyDescent="0.25">
      <c r="B43" s="143" t="s">
        <v>38</v>
      </c>
      <c r="C43" s="13" t="s">
        <v>39</v>
      </c>
      <c r="D43" s="30">
        <v>3</v>
      </c>
    </row>
    <row r="44" spans="2:4" ht="15.75" thickBot="1" x14ac:dyDescent="0.3">
      <c r="B44" s="145"/>
      <c r="C44" s="14" t="s">
        <v>40</v>
      </c>
      <c r="D44" s="32">
        <v>3</v>
      </c>
    </row>
    <row r="45" spans="2:4" ht="32.25" customHeight="1" x14ac:dyDescent="0.25">
      <c r="B45" s="149" t="s">
        <v>41</v>
      </c>
      <c r="C45" s="15" t="s">
        <v>42</v>
      </c>
      <c r="D45" s="30">
        <v>3</v>
      </c>
    </row>
    <row r="46" spans="2:4" ht="31.5" customHeight="1" thickBot="1" x14ac:dyDescent="0.3">
      <c r="B46" s="150"/>
      <c r="C46" s="16" t="s">
        <v>43</v>
      </c>
      <c r="D46" s="32">
        <v>4</v>
      </c>
    </row>
    <row r="47" spans="2:4" ht="29.25" customHeight="1" x14ac:dyDescent="0.25">
      <c r="B47" s="143" t="s">
        <v>46</v>
      </c>
      <c r="C47" s="15" t="s">
        <v>44</v>
      </c>
      <c r="D47" s="30">
        <v>4</v>
      </c>
    </row>
    <row r="48" spans="2:4" ht="24.75" customHeight="1" thickBot="1" x14ac:dyDescent="0.3">
      <c r="B48" s="145"/>
      <c r="C48" s="16" t="s">
        <v>45</v>
      </c>
      <c r="D48" s="32">
        <v>4</v>
      </c>
    </row>
    <row r="49" spans="2:4" ht="30.75" customHeight="1" x14ac:dyDescent="0.25">
      <c r="B49" s="143" t="s">
        <v>47</v>
      </c>
      <c r="C49" s="15" t="s">
        <v>48</v>
      </c>
      <c r="D49" s="30">
        <v>5</v>
      </c>
    </row>
    <row r="50" spans="2:4" ht="20.25" customHeight="1" x14ac:dyDescent="0.25">
      <c r="B50" s="144"/>
      <c r="C50" s="9" t="s">
        <v>49</v>
      </c>
      <c r="D50" s="31">
        <v>4</v>
      </c>
    </row>
    <row r="51" spans="2:4" ht="25.5" customHeight="1" thickBot="1" x14ac:dyDescent="0.3">
      <c r="B51" s="145"/>
      <c r="C51" s="16" t="s">
        <v>50</v>
      </c>
      <c r="D51" s="32">
        <v>5</v>
      </c>
    </row>
    <row r="52" spans="2:4" x14ac:dyDescent="0.25">
      <c r="B52" s="143" t="s">
        <v>51</v>
      </c>
      <c r="C52" s="11" t="s">
        <v>52</v>
      </c>
      <c r="D52" s="30">
        <v>4</v>
      </c>
    </row>
    <row r="53" spans="2:4" ht="27.75" thickBot="1" x14ac:dyDescent="0.3">
      <c r="B53" s="145"/>
      <c r="C53" s="10" t="s">
        <v>53</v>
      </c>
      <c r="D53" s="32">
        <v>5</v>
      </c>
    </row>
    <row r="54" spans="2:4" ht="14.25" customHeight="1" x14ac:dyDescent="0.25">
      <c r="B54" s="143" t="s">
        <v>54</v>
      </c>
      <c r="C54" s="15" t="s">
        <v>55</v>
      </c>
      <c r="D54" s="25">
        <v>4</v>
      </c>
    </row>
    <row r="55" spans="2:4" x14ac:dyDescent="0.25">
      <c r="B55" s="144"/>
      <c r="C55" s="9" t="s">
        <v>56</v>
      </c>
      <c r="D55" s="26">
        <v>3</v>
      </c>
    </row>
    <row r="56" spans="2:4" ht="15.75" thickBot="1" x14ac:dyDescent="0.3">
      <c r="B56" s="145"/>
      <c r="C56" s="10" t="s">
        <v>57</v>
      </c>
      <c r="D56" s="27">
        <v>4</v>
      </c>
    </row>
  </sheetData>
  <mergeCells count="13">
    <mergeCell ref="B24:B31"/>
    <mergeCell ref="B12:D12"/>
    <mergeCell ref="B13:D13"/>
    <mergeCell ref="B14:D14"/>
    <mergeCell ref="B17:B19"/>
    <mergeCell ref="B20:B23"/>
    <mergeCell ref="B54:B56"/>
    <mergeCell ref="B32:B42"/>
    <mergeCell ref="B43:B44"/>
    <mergeCell ref="B45:B46"/>
    <mergeCell ref="B47:B48"/>
    <mergeCell ref="B49:B51"/>
    <mergeCell ref="B52:B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D57"/>
  <sheetViews>
    <sheetView topLeftCell="A7" workbookViewId="0">
      <pane xSplit="3" ySplit="9" topLeftCell="D16" activePane="bottomRight" state="frozen"/>
      <selection activeCell="A7" sqref="A7"/>
      <selection pane="topRight" activeCell="D7" sqref="D7"/>
      <selection pane="bottomLeft" activeCell="A10" sqref="A10"/>
      <selection pane="bottomRight" activeCell="B13" sqref="B13:D13"/>
    </sheetView>
  </sheetViews>
  <sheetFormatPr baseColWidth="10" defaultRowHeight="15" x14ac:dyDescent="0.25"/>
  <cols>
    <col min="1" max="1" width="4.42578125" customWidth="1"/>
    <col min="2" max="2" width="30.42578125" customWidth="1"/>
    <col min="3" max="3" width="61.7109375" customWidth="1"/>
    <col min="4" max="4" width="23" style="5" customWidth="1"/>
  </cols>
  <sheetData>
    <row r="13" spans="2:4" x14ac:dyDescent="0.25">
      <c r="B13" s="154" t="s">
        <v>0</v>
      </c>
      <c r="C13" s="154"/>
      <c r="D13" s="154"/>
    </row>
    <row r="14" spans="2:4" x14ac:dyDescent="0.25">
      <c r="B14" s="155" t="s">
        <v>75</v>
      </c>
      <c r="C14" s="155"/>
      <c r="D14" s="155"/>
    </row>
    <row r="15" spans="2:4" ht="167.25" customHeight="1" x14ac:dyDescent="0.25">
      <c r="B15" s="156" t="s">
        <v>76</v>
      </c>
      <c r="C15" s="157"/>
      <c r="D15" s="157"/>
    </row>
    <row r="16" spans="2:4" ht="15.75" customHeight="1" thickBot="1" x14ac:dyDescent="0.3">
      <c r="B16" s="1" t="s">
        <v>1</v>
      </c>
      <c r="C16" s="21"/>
      <c r="D16" s="3"/>
    </row>
    <row r="17" spans="2:4" ht="15.75" thickBot="1" x14ac:dyDescent="0.3">
      <c r="C17" s="62" t="s">
        <v>2</v>
      </c>
      <c r="D17" s="63" t="s">
        <v>18</v>
      </c>
    </row>
    <row r="18" spans="2:4" x14ac:dyDescent="0.25">
      <c r="B18" s="146" t="s">
        <v>20</v>
      </c>
      <c r="C18" s="6" t="s">
        <v>19</v>
      </c>
      <c r="D18" s="57">
        <v>5</v>
      </c>
    </row>
    <row r="19" spans="2:4" x14ac:dyDescent="0.25">
      <c r="B19" s="147"/>
      <c r="C19" s="7" t="s">
        <v>7</v>
      </c>
      <c r="D19" s="37">
        <v>4</v>
      </c>
    </row>
    <row r="20" spans="2:4" ht="15.75" thickBot="1" x14ac:dyDescent="0.3">
      <c r="B20" s="148"/>
      <c r="C20" s="8" t="s">
        <v>8</v>
      </c>
      <c r="D20" s="38">
        <v>5</v>
      </c>
    </row>
    <row r="21" spans="2:4" x14ac:dyDescent="0.25">
      <c r="B21" s="151" t="s">
        <v>9</v>
      </c>
      <c r="C21" s="6" t="s">
        <v>22</v>
      </c>
      <c r="D21" s="30">
        <v>5</v>
      </c>
    </row>
    <row r="22" spans="2:4" x14ac:dyDescent="0.25">
      <c r="B22" s="152"/>
      <c r="C22" s="7" t="s">
        <v>21</v>
      </c>
      <c r="D22" s="31">
        <v>4</v>
      </c>
    </row>
    <row r="23" spans="2:4" x14ac:dyDescent="0.25">
      <c r="B23" s="152"/>
      <c r="C23" s="7" t="s">
        <v>23</v>
      </c>
      <c r="D23" s="31">
        <v>4</v>
      </c>
    </row>
    <row r="24" spans="2:4" ht="15.75" thickBot="1" x14ac:dyDescent="0.3">
      <c r="B24" s="153"/>
      <c r="C24" s="49" t="s">
        <v>24</v>
      </c>
      <c r="D24" s="36">
        <v>5</v>
      </c>
    </row>
    <row r="25" spans="2:4" x14ac:dyDescent="0.25">
      <c r="B25" s="151" t="s">
        <v>10</v>
      </c>
      <c r="C25" s="6" t="s">
        <v>25</v>
      </c>
      <c r="D25" s="30">
        <v>4</v>
      </c>
    </row>
    <row r="26" spans="2:4" x14ac:dyDescent="0.25">
      <c r="B26" s="152"/>
      <c r="C26" s="7" t="s">
        <v>11</v>
      </c>
      <c r="D26" s="31">
        <v>4</v>
      </c>
    </row>
    <row r="27" spans="2:4" x14ac:dyDescent="0.25">
      <c r="B27" s="152"/>
      <c r="C27" s="7" t="s">
        <v>12</v>
      </c>
      <c r="D27" s="31">
        <v>5</v>
      </c>
    </row>
    <row r="28" spans="2:4" x14ac:dyDescent="0.25">
      <c r="B28" s="152"/>
      <c r="C28" s="7" t="s">
        <v>13</v>
      </c>
      <c r="D28" s="31">
        <v>5</v>
      </c>
    </row>
    <row r="29" spans="2:4" ht="27" x14ac:dyDescent="0.25">
      <c r="B29" s="152"/>
      <c r="C29" s="9" t="s">
        <v>14</v>
      </c>
      <c r="D29" s="31">
        <v>4</v>
      </c>
    </row>
    <row r="30" spans="2:4" x14ac:dyDescent="0.25">
      <c r="B30" s="152"/>
      <c r="C30" s="9" t="s">
        <v>15</v>
      </c>
      <c r="D30" s="37">
        <v>4</v>
      </c>
    </row>
    <row r="31" spans="2:4" x14ac:dyDescent="0.25">
      <c r="B31" s="152"/>
      <c r="C31" s="9" t="s">
        <v>16</v>
      </c>
      <c r="D31" s="37">
        <v>4</v>
      </c>
    </row>
    <row r="32" spans="2:4" ht="15.75" thickBot="1" x14ac:dyDescent="0.3">
      <c r="B32" s="153"/>
      <c r="C32" s="35" t="s">
        <v>17</v>
      </c>
      <c r="D32" s="40">
        <v>4</v>
      </c>
    </row>
    <row r="33" spans="2:4" x14ac:dyDescent="0.25">
      <c r="B33" s="146" t="s">
        <v>26</v>
      </c>
      <c r="C33" s="11" t="s">
        <v>27</v>
      </c>
      <c r="D33" s="30">
        <v>5</v>
      </c>
    </row>
    <row r="34" spans="2:4" x14ac:dyDescent="0.25">
      <c r="B34" s="147"/>
      <c r="C34" s="9" t="s">
        <v>28</v>
      </c>
      <c r="D34" s="31">
        <v>4</v>
      </c>
    </row>
    <row r="35" spans="2:4" x14ac:dyDescent="0.25">
      <c r="B35" s="147"/>
      <c r="C35" s="9" t="s">
        <v>29</v>
      </c>
      <c r="D35" s="31">
        <v>4</v>
      </c>
    </row>
    <row r="36" spans="2:4" x14ac:dyDescent="0.25">
      <c r="B36" s="147"/>
      <c r="C36" s="9" t="s">
        <v>30</v>
      </c>
      <c r="D36" s="31">
        <v>5</v>
      </c>
    </row>
    <row r="37" spans="2:4" ht="15.75" customHeight="1" x14ac:dyDescent="0.25">
      <c r="B37" s="147"/>
      <c r="C37" s="12" t="s">
        <v>31</v>
      </c>
      <c r="D37" s="31">
        <v>3</v>
      </c>
    </row>
    <row r="38" spans="2:4" x14ac:dyDescent="0.25">
      <c r="B38" s="147"/>
      <c r="C38" s="9" t="s">
        <v>32</v>
      </c>
      <c r="D38" s="31">
        <v>3</v>
      </c>
    </row>
    <row r="39" spans="2:4" x14ac:dyDescent="0.25">
      <c r="B39" s="147"/>
      <c r="C39" s="9" t="s">
        <v>33</v>
      </c>
      <c r="D39" s="31">
        <v>4</v>
      </c>
    </row>
    <row r="40" spans="2:4" x14ac:dyDescent="0.25">
      <c r="B40" s="147"/>
      <c r="C40" s="9" t="s">
        <v>34</v>
      </c>
      <c r="D40" s="31">
        <v>4</v>
      </c>
    </row>
    <row r="41" spans="2:4" x14ac:dyDescent="0.25">
      <c r="B41" s="147"/>
      <c r="C41" s="9" t="s">
        <v>35</v>
      </c>
      <c r="D41" s="37">
        <v>5</v>
      </c>
    </row>
    <row r="42" spans="2:4" ht="21" customHeight="1" x14ac:dyDescent="0.25">
      <c r="B42" s="147"/>
      <c r="C42" s="12" t="s">
        <v>36</v>
      </c>
      <c r="D42" s="37">
        <v>4</v>
      </c>
    </row>
    <row r="43" spans="2:4" ht="15.75" thickBot="1" x14ac:dyDescent="0.3">
      <c r="B43" s="148"/>
      <c r="C43" s="10" t="s">
        <v>37</v>
      </c>
      <c r="D43" s="38">
        <v>4</v>
      </c>
    </row>
    <row r="44" spans="2:4" ht="26.25" customHeight="1" x14ac:dyDescent="0.25">
      <c r="B44" s="143" t="s">
        <v>38</v>
      </c>
      <c r="C44" s="33" t="s">
        <v>39</v>
      </c>
      <c r="D44" s="52">
        <v>3</v>
      </c>
    </row>
    <row r="45" spans="2:4" ht="15.75" thickBot="1" x14ac:dyDescent="0.3">
      <c r="B45" s="145"/>
      <c r="C45" s="10" t="s">
        <v>40</v>
      </c>
      <c r="D45" s="32">
        <v>3</v>
      </c>
    </row>
    <row r="46" spans="2:4" ht="32.25" customHeight="1" x14ac:dyDescent="0.25">
      <c r="B46" s="149" t="s">
        <v>41</v>
      </c>
      <c r="C46" s="15" t="s">
        <v>42</v>
      </c>
      <c r="D46" s="30">
        <v>5</v>
      </c>
    </row>
    <row r="47" spans="2:4" ht="31.5" customHeight="1" thickBot="1" x14ac:dyDescent="0.3">
      <c r="B47" s="150"/>
      <c r="C47" s="16" t="s">
        <v>43</v>
      </c>
      <c r="D47" s="32">
        <v>5</v>
      </c>
    </row>
    <row r="48" spans="2:4" ht="29.25" customHeight="1" x14ac:dyDescent="0.25">
      <c r="B48" s="143" t="s">
        <v>46</v>
      </c>
      <c r="C48" s="15" t="s">
        <v>44</v>
      </c>
      <c r="D48" s="30">
        <v>4</v>
      </c>
    </row>
    <row r="49" spans="2:4" ht="24.75" customHeight="1" thickBot="1" x14ac:dyDescent="0.3">
      <c r="B49" s="145"/>
      <c r="C49" s="16" t="s">
        <v>45</v>
      </c>
      <c r="D49" s="32">
        <v>4</v>
      </c>
    </row>
    <row r="50" spans="2:4" ht="30.75" customHeight="1" x14ac:dyDescent="0.25">
      <c r="B50" s="143" t="s">
        <v>47</v>
      </c>
      <c r="C50" s="15" t="s">
        <v>48</v>
      </c>
      <c r="D50" s="30">
        <v>4</v>
      </c>
    </row>
    <row r="51" spans="2:4" ht="20.25" customHeight="1" x14ac:dyDescent="0.25">
      <c r="B51" s="144"/>
      <c r="C51" s="9" t="s">
        <v>49</v>
      </c>
      <c r="D51" s="31">
        <v>4</v>
      </c>
    </row>
    <row r="52" spans="2:4" ht="25.5" customHeight="1" thickBot="1" x14ac:dyDescent="0.3">
      <c r="B52" s="145"/>
      <c r="C52" s="16" t="s">
        <v>50</v>
      </c>
      <c r="D52" s="32">
        <v>5</v>
      </c>
    </row>
    <row r="53" spans="2:4" x14ac:dyDescent="0.25">
      <c r="B53" s="143" t="s">
        <v>51</v>
      </c>
      <c r="C53" s="11" t="s">
        <v>52</v>
      </c>
      <c r="D53" s="30">
        <v>4</v>
      </c>
    </row>
    <row r="54" spans="2:4" ht="27.75" thickBot="1" x14ac:dyDescent="0.3">
      <c r="B54" s="145"/>
      <c r="C54" s="10" t="s">
        <v>53</v>
      </c>
      <c r="D54" s="32">
        <v>4</v>
      </c>
    </row>
    <row r="55" spans="2:4" ht="14.25" customHeight="1" x14ac:dyDescent="0.25">
      <c r="B55" s="143" t="s">
        <v>54</v>
      </c>
      <c r="C55" s="15" t="s">
        <v>55</v>
      </c>
      <c r="D55" s="25">
        <v>3</v>
      </c>
    </row>
    <row r="56" spans="2:4" x14ac:dyDescent="0.25">
      <c r="B56" s="144"/>
      <c r="C56" s="9" t="s">
        <v>56</v>
      </c>
      <c r="D56" s="26">
        <v>4</v>
      </c>
    </row>
    <row r="57" spans="2:4" ht="15.75" thickBot="1" x14ac:dyDescent="0.3">
      <c r="B57" s="145"/>
      <c r="C57" s="10" t="s">
        <v>57</v>
      </c>
      <c r="D57" s="27">
        <v>3</v>
      </c>
    </row>
  </sheetData>
  <mergeCells count="13">
    <mergeCell ref="B25:B32"/>
    <mergeCell ref="B13:D13"/>
    <mergeCell ref="B14:D14"/>
    <mergeCell ref="B15:D15"/>
    <mergeCell ref="B18:B20"/>
    <mergeCell ref="B21:B24"/>
    <mergeCell ref="B55:B57"/>
    <mergeCell ref="B33:B43"/>
    <mergeCell ref="B44:B45"/>
    <mergeCell ref="B46:B47"/>
    <mergeCell ref="B48:B49"/>
    <mergeCell ref="B50:B52"/>
    <mergeCell ref="B53:B5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D58"/>
  <sheetViews>
    <sheetView topLeftCell="A8" zoomScaleNormal="100" workbookViewId="0">
      <pane xSplit="2" ySplit="11" topLeftCell="C19" activePane="bottomRight" state="frozen"/>
      <selection activeCell="A8" sqref="A8"/>
      <selection pane="topRight" activeCell="C8" sqref="C8"/>
      <selection pane="bottomLeft" activeCell="A12" sqref="A12"/>
      <selection pane="bottomRight" activeCell="B19" sqref="B19:B21"/>
    </sheetView>
  </sheetViews>
  <sheetFormatPr baseColWidth="10" defaultRowHeight="15" x14ac:dyDescent="0.25"/>
  <cols>
    <col min="1" max="1" width="4.42578125" customWidth="1"/>
    <col min="2" max="2" width="30.42578125" customWidth="1"/>
    <col min="3" max="3" width="61.7109375" customWidth="1"/>
    <col min="4" max="4" width="23" style="5" customWidth="1"/>
  </cols>
  <sheetData>
    <row r="7" spans="2:4" x14ac:dyDescent="0.25">
      <c r="B7" s="158" t="s">
        <v>0</v>
      </c>
      <c r="C7" s="158"/>
      <c r="D7" s="158"/>
    </row>
    <row r="8" spans="2:4" x14ac:dyDescent="0.25">
      <c r="B8" s="64"/>
      <c r="C8" s="64"/>
      <c r="D8" s="64"/>
    </row>
    <row r="9" spans="2:4" x14ac:dyDescent="0.25">
      <c r="B9" s="64"/>
      <c r="C9" s="64"/>
      <c r="D9" s="64"/>
    </row>
    <row r="10" spans="2:4" x14ac:dyDescent="0.25">
      <c r="B10" s="64"/>
      <c r="C10" s="64"/>
      <c r="D10" s="64"/>
    </row>
    <row r="11" spans="2:4" x14ac:dyDescent="0.25">
      <c r="B11" s="64"/>
      <c r="C11" s="64"/>
      <c r="D11" s="64"/>
    </row>
    <row r="12" spans="2:4" s="20" customFormat="1" x14ac:dyDescent="0.25">
      <c r="B12" s="64"/>
      <c r="C12" s="64"/>
      <c r="D12" s="64"/>
    </row>
    <row r="13" spans="2:4" s="20" customFormat="1" x14ac:dyDescent="0.25">
      <c r="B13" s="64"/>
      <c r="C13" s="64"/>
      <c r="D13" s="64"/>
    </row>
    <row r="14" spans="2:4" s="20" customFormat="1" x14ac:dyDescent="0.25">
      <c r="B14" s="154" t="s">
        <v>0</v>
      </c>
      <c r="C14" s="154"/>
      <c r="D14" s="154"/>
    </row>
    <row r="15" spans="2:4" x14ac:dyDescent="0.25">
      <c r="B15" s="155" t="s">
        <v>75</v>
      </c>
      <c r="C15" s="155"/>
      <c r="D15" s="155"/>
    </row>
    <row r="16" spans="2:4" ht="170.25" customHeight="1" x14ac:dyDescent="0.25">
      <c r="B16" s="156" t="s">
        <v>77</v>
      </c>
      <c r="C16" s="157"/>
      <c r="D16" s="157"/>
    </row>
    <row r="17" spans="2:4" ht="15.75" customHeight="1" thickBot="1" x14ac:dyDescent="0.3">
      <c r="B17" s="1" t="s">
        <v>1</v>
      </c>
      <c r="C17" s="21"/>
      <c r="D17" s="3"/>
    </row>
    <row r="18" spans="2:4" ht="15.75" thickBot="1" x14ac:dyDescent="0.3">
      <c r="C18" s="62" t="s">
        <v>2</v>
      </c>
      <c r="D18" s="63" t="s">
        <v>18</v>
      </c>
    </row>
    <row r="19" spans="2:4" x14ac:dyDescent="0.25">
      <c r="B19" s="146" t="s">
        <v>20</v>
      </c>
      <c r="C19" s="6" t="s">
        <v>19</v>
      </c>
      <c r="D19" s="22">
        <v>4</v>
      </c>
    </row>
    <row r="20" spans="2:4" x14ac:dyDescent="0.25">
      <c r="B20" s="147"/>
      <c r="C20" s="7" t="s">
        <v>7</v>
      </c>
      <c r="D20" s="23">
        <v>4</v>
      </c>
    </row>
    <row r="21" spans="2:4" ht="15.75" thickBot="1" x14ac:dyDescent="0.3">
      <c r="B21" s="148"/>
      <c r="C21" s="8" t="s">
        <v>8</v>
      </c>
      <c r="D21" s="24">
        <v>5</v>
      </c>
    </row>
    <row r="22" spans="2:4" x14ac:dyDescent="0.25">
      <c r="B22" s="151" t="s">
        <v>9</v>
      </c>
      <c r="C22" s="6" t="s">
        <v>22</v>
      </c>
      <c r="D22" s="25">
        <v>4</v>
      </c>
    </row>
    <row r="23" spans="2:4" x14ac:dyDescent="0.25">
      <c r="B23" s="152"/>
      <c r="C23" s="7" t="s">
        <v>21</v>
      </c>
      <c r="D23" s="26">
        <v>4</v>
      </c>
    </row>
    <row r="24" spans="2:4" x14ac:dyDescent="0.25">
      <c r="B24" s="152"/>
      <c r="C24" s="7" t="s">
        <v>23</v>
      </c>
      <c r="D24" s="26">
        <v>4</v>
      </c>
    </row>
    <row r="25" spans="2:4" ht="15.75" thickBot="1" x14ac:dyDescent="0.3">
      <c r="B25" s="153"/>
      <c r="C25" s="49" t="s">
        <v>24</v>
      </c>
      <c r="D25" s="29">
        <v>4</v>
      </c>
    </row>
    <row r="26" spans="2:4" x14ac:dyDescent="0.25">
      <c r="B26" s="151" t="s">
        <v>10</v>
      </c>
      <c r="C26" s="6" t="s">
        <v>25</v>
      </c>
      <c r="D26" s="30">
        <v>4</v>
      </c>
    </row>
    <row r="27" spans="2:4" x14ac:dyDescent="0.25">
      <c r="B27" s="152"/>
      <c r="C27" s="7" t="s">
        <v>11</v>
      </c>
      <c r="D27" s="31">
        <v>4</v>
      </c>
    </row>
    <row r="28" spans="2:4" x14ac:dyDescent="0.25">
      <c r="B28" s="152"/>
      <c r="C28" s="7" t="s">
        <v>12</v>
      </c>
      <c r="D28" s="31">
        <v>5</v>
      </c>
    </row>
    <row r="29" spans="2:4" x14ac:dyDescent="0.25">
      <c r="B29" s="152"/>
      <c r="C29" s="7" t="s">
        <v>13</v>
      </c>
      <c r="D29" s="31">
        <v>4</v>
      </c>
    </row>
    <row r="30" spans="2:4" ht="27" x14ac:dyDescent="0.25">
      <c r="B30" s="152"/>
      <c r="C30" s="9" t="s">
        <v>14</v>
      </c>
      <c r="D30" s="31">
        <v>4</v>
      </c>
    </row>
    <row r="31" spans="2:4" x14ac:dyDescent="0.25">
      <c r="B31" s="152"/>
      <c r="C31" s="9" t="s">
        <v>15</v>
      </c>
      <c r="D31" s="37">
        <v>3</v>
      </c>
    </row>
    <row r="32" spans="2:4" x14ac:dyDescent="0.25">
      <c r="B32" s="152"/>
      <c r="C32" s="9" t="s">
        <v>16</v>
      </c>
      <c r="D32" s="37">
        <v>5</v>
      </c>
    </row>
    <row r="33" spans="2:4" ht="15.75" thickBot="1" x14ac:dyDescent="0.3">
      <c r="B33" s="153"/>
      <c r="C33" s="10" t="s">
        <v>17</v>
      </c>
      <c r="D33" s="38">
        <v>4</v>
      </c>
    </row>
    <row r="34" spans="2:4" x14ac:dyDescent="0.25">
      <c r="B34" s="143" t="s">
        <v>26</v>
      </c>
      <c r="C34" s="50" t="s">
        <v>27</v>
      </c>
      <c r="D34" s="34">
        <v>4</v>
      </c>
    </row>
    <row r="35" spans="2:4" x14ac:dyDescent="0.25">
      <c r="B35" s="144"/>
      <c r="C35" s="9" t="s">
        <v>28</v>
      </c>
      <c r="D35" s="26">
        <v>4</v>
      </c>
    </row>
    <row r="36" spans="2:4" x14ac:dyDescent="0.25">
      <c r="B36" s="144"/>
      <c r="C36" s="9" t="s">
        <v>29</v>
      </c>
      <c r="D36" s="26">
        <v>4</v>
      </c>
    </row>
    <row r="37" spans="2:4" ht="15.75" thickBot="1" x14ac:dyDescent="0.3">
      <c r="B37" s="144"/>
      <c r="C37" s="9" t="s">
        <v>30</v>
      </c>
      <c r="D37" s="27">
        <v>4</v>
      </c>
    </row>
    <row r="38" spans="2:4" ht="15.75" customHeight="1" x14ac:dyDescent="0.25">
      <c r="B38" s="144"/>
      <c r="C38" s="12" t="s">
        <v>31</v>
      </c>
      <c r="D38" s="25">
        <v>4</v>
      </c>
    </row>
    <row r="39" spans="2:4" x14ac:dyDescent="0.25">
      <c r="B39" s="144"/>
      <c r="C39" s="9" t="s">
        <v>32</v>
      </c>
      <c r="D39" s="26">
        <v>4</v>
      </c>
    </row>
    <row r="40" spans="2:4" x14ac:dyDescent="0.25">
      <c r="B40" s="144"/>
      <c r="C40" s="9" t="s">
        <v>33</v>
      </c>
      <c r="D40" s="26">
        <v>4</v>
      </c>
    </row>
    <row r="41" spans="2:4" ht="15.75" thickBot="1" x14ac:dyDescent="0.3">
      <c r="B41" s="144"/>
      <c r="C41" s="9" t="s">
        <v>34</v>
      </c>
      <c r="D41" s="26">
        <v>4</v>
      </c>
    </row>
    <row r="42" spans="2:4" x14ac:dyDescent="0.25">
      <c r="B42" s="144"/>
      <c r="C42" s="9" t="s">
        <v>35</v>
      </c>
      <c r="D42" s="22">
        <v>4</v>
      </c>
    </row>
    <row r="43" spans="2:4" ht="21" customHeight="1" x14ac:dyDescent="0.25">
      <c r="B43" s="144"/>
      <c r="C43" s="12" t="s">
        <v>36</v>
      </c>
      <c r="D43" s="23">
        <v>4</v>
      </c>
    </row>
    <row r="44" spans="2:4" ht="15.75" thickBot="1" x14ac:dyDescent="0.3">
      <c r="B44" s="145"/>
      <c r="C44" s="10" t="s">
        <v>37</v>
      </c>
      <c r="D44" s="24">
        <v>4</v>
      </c>
    </row>
    <row r="45" spans="2:4" ht="26.25" customHeight="1" x14ac:dyDescent="0.25">
      <c r="B45" s="143" t="s">
        <v>38</v>
      </c>
      <c r="C45" s="15" t="s">
        <v>39</v>
      </c>
      <c r="D45" s="30">
        <v>3</v>
      </c>
    </row>
    <row r="46" spans="2:4" ht="15.75" thickBot="1" x14ac:dyDescent="0.3">
      <c r="B46" s="145"/>
      <c r="C46" s="10" t="s">
        <v>40</v>
      </c>
      <c r="D46" s="32">
        <v>3</v>
      </c>
    </row>
    <row r="47" spans="2:4" ht="32.25" customHeight="1" x14ac:dyDescent="0.25">
      <c r="B47" s="149" t="s">
        <v>41</v>
      </c>
      <c r="C47" s="33" t="s">
        <v>42</v>
      </c>
      <c r="D47" s="34">
        <v>3</v>
      </c>
    </row>
    <row r="48" spans="2:4" ht="31.5" customHeight="1" thickBot="1" x14ac:dyDescent="0.3">
      <c r="B48" s="150"/>
      <c r="C48" s="16" t="s">
        <v>43</v>
      </c>
      <c r="D48" s="27">
        <v>4</v>
      </c>
    </row>
    <row r="49" spans="2:4" ht="29.25" customHeight="1" x14ac:dyDescent="0.25">
      <c r="B49" s="143" t="s">
        <v>46</v>
      </c>
      <c r="C49" s="15" t="s">
        <v>44</v>
      </c>
      <c r="D49" s="25">
        <v>3</v>
      </c>
    </row>
    <row r="50" spans="2:4" ht="24.75" customHeight="1" thickBot="1" x14ac:dyDescent="0.3">
      <c r="B50" s="145"/>
      <c r="C50" s="28" t="s">
        <v>45</v>
      </c>
      <c r="D50" s="29">
        <v>4</v>
      </c>
    </row>
    <row r="51" spans="2:4" ht="33.75" customHeight="1" x14ac:dyDescent="0.25">
      <c r="B51" s="143" t="s">
        <v>47</v>
      </c>
      <c r="C51" s="15" t="s">
        <v>48</v>
      </c>
      <c r="D51" s="30">
        <v>4</v>
      </c>
    </row>
    <row r="52" spans="2:4" ht="20.25" customHeight="1" x14ac:dyDescent="0.25">
      <c r="B52" s="144"/>
      <c r="C52" s="9" t="s">
        <v>49</v>
      </c>
      <c r="D52" s="31">
        <v>4</v>
      </c>
    </row>
    <row r="53" spans="2:4" ht="25.5" customHeight="1" thickBot="1" x14ac:dyDescent="0.3">
      <c r="B53" s="145"/>
      <c r="C53" s="16" t="s">
        <v>50</v>
      </c>
      <c r="D53" s="32">
        <v>4</v>
      </c>
    </row>
    <row r="54" spans="2:4" x14ac:dyDescent="0.25">
      <c r="B54" s="143" t="s">
        <v>51</v>
      </c>
      <c r="C54" s="11" t="s">
        <v>52</v>
      </c>
      <c r="D54" s="25">
        <v>4</v>
      </c>
    </row>
    <row r="55" spans="2:4" ht="27.75" thickBot="1" x14ac:dyDescent="0.3">
      <c r="B55" s="145"/>
      <c r="C55" s="10" t="s">
        <v>53</v>
      </c>
      <c r="D55" s="27">
        <v>4</v>
      </c>
    </row>
    <row r="56" spans="2:4" ht="14.25" customHeight="1" x14ac:dyDescent="0.25">
      <c r="B56" s="143" t="s">
        <v>54</v>
      </c>
      <c r="C56" s="15" t="s">
        <v>55</v>
      </c>
      <c r="D56" s="25">
        <v>4</v>
      </c>
    </row>
    <row r="57" spans="2:4" x14ac:dyDescent="0.25">
      <c r="B57" s="144"/>
      <c r="C57" s="9" t="s">
        <v>56</v>
      </c>
      <c r="D57" s="26">
        <v>4</v>
      </c>
    </row>
    <row r="58" spans="2:4" ht="15.75" thickBot="1" x14ac:dyDescent="0.3">
      <c r="B58" s="145"/>
      <c r="C58" s="10" t="s">
        <v>57</v>
      </c>
      <c r="D58" s="27">
        <v>4</v>
      </c>
    </row>
  </sheetData>
  <mergeCells count="14">
    <mergeCell ref="B26:B33"/>
    <mergeCell ref="B7:D7"/>
    <mergeCell ref="B15:D15"/>
    <mergeCell ref="B16:D16"/>
    <mergeCell ref="B19:B21"/>
    <mergeCell ref="B22:B25"/>
    <mergeCell ref="B14:D14"/>
    <mergeCell ref="B56:B58"/>
    <mergeCell ref="B34:B44"/>
    <mergeCell ref="B45:B46"/>
    <mergeCell ref="B47:B48"/>
    <mergeCell ref="B49:B50"/>
    <mergeCell ref="B51:B53"/>
    <mergeCell ref="B54:B5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D57"/>
  <sheetViews>
    <sheetView topLeftCell="A7" workbookViewId="0">
      <pane xSplit="3" ySplit="9" topLeftCell="D16" activePane="bottomRight" state="frozen"/>
      <selection activeCell="A7" sqref="A7"/>
      <selection pane="topRight" activeCell="D7" sqref="D7"/>
      <selection pane="bottomLeft" activeCell="A10" sqref="A10"/>
      <selection pane="bottomRight" activeCell="G15" sqref="G15"/>
    </sheetView>
  </sheetViews>
  <sheetFormatPr baseColWidth="10" defaultRowHeight="15" x14ac:dyDescent="0.25"/>
  <cols>
    <col min="1" max="1" width="4.42578125" customWidth="1"/>
    <col min="2" max="2" width="30.42578125" customWidth="1"/>
    <col min="3" max="3" width="61.7109375" customWidth="1"/>
    <col min="4" max="4" width="23" style="5" customWidth="1"/>
  </cols>
  <sheetData>
    <row r="13" spans="2:4" x14ac:dyDescent="0.25">
      <c r="B13" s="154" t="s">
        <v>0</v>
      </c>
      <c r="C13" s="154"/>
      <c r="D13" s="154"/>
    </row>
    <row r="14" spans="2:4" x14ac:dyDescent="0.25">
      <c r="B14" s="155" t="s">
        <v>75</v>
      </c>
      <c r="C14" s="155"/>
      <c r="D14" s="155"/>
    </row>
    <row r="15" spans="2:4" ht="165.75" customHeight="1" x14ac:dyDescent="0.25">
      <c r="B15" s="156" t="s">
        <v>77</v>
      </c>
      <c r="C15" s="157"/>
      <c r="D15" s="157"/>
    </row>
    <row r="16" spans="2:4" ht="15.75" customHeight="1" thickBot="1" x14ac:dyDescent="0.3">
      <c r="B16" s="1" t="s">
        <v>1</v>
      </c>
      <c r="C16" s="21"/>
      <c r="D16" s="3"/>
    </row>
    <row r="17" spans="2:4" ht="15.75" thickBot="1" x14ac:dyDescent="0.3">
      <c r="C17" s="62" t="s">
        <v>2</v>
      </c>
      <c r="D17" s="61" t="s">
        <v>18</v>
      </c>
    </row>
    <row r="18" spans="2:4" ht="15" customHeight="1" x14ac:dyDescent="0.25">
      <c r="B18" s="146" t="s">
        <v>20</v>
      </c>
      <c r="C18" s="6" t="s">
        <v>19</v>
      </c>
      <c r="D18" s="22">
        <v>2</v>
      </c>
    </row>
    <row r="19" spans="2:4" x14ac:dyDescent="0.25">
      <c r="B19" s="147"/>
      <c r="C19" s="7" t="s">
        <v>7</v>
      </c>
      <c r="D19" s="23">
        <v>2</v>
      </c>
    </row>
    <row r="20" spans="2:4" ht="15.75" thickBot="1" x14ac:dyDescent="0.3">
      <c r="B20" s="148"/>
      <c r="C20" s="8" t="s">
        <v>8</v>
      </c>
      <c r="D20" s="24">
        <v>2</v>
      </c>
    </row>
    <row r="21" spans="2:4" x14ac:dyDescent="0.25">
      <c r="B21" s="151" t="s">
        <v>9</v>
      </c>
      <c r="C21" s="6" t="s">
        <v>22</v>
      </c>
      <c r="D21" s="25">
        <v>2</v>
      </c>
    </row>
    <row r="22" spans="2:4" x14ac:dyDescent="0.25">
      <c r="B22" s="152"/>
      <c r="C22" s="7" t="s">
        <v>21</v>
      </c>
      <c r="D22" s="26">
        <v>2</v>
      </c>
    </row>
    <row r="23" spans="2:4" x14ac:dyDescent="0.25">
      <c r="B23" s="152"/>
      <c r="C23" s="7" t="s">
        <v>23</v>
      </c>
      <c r="D23" s="26">
        <v>3</v>
      </c>
    </row>
    <row r="24" spans="2:4" ht="15.75" thickBot="1" x14ac:dyDescent="0.3">
      <c r="B24" s="153"/>
      <c r="C24" s="8" t="s">
        <v>24</v>
      </c>
      <c r="D24" s="27">
        <v>3</v>
      </c>
    </row>
    <row r="25" spans="2:4" x14ac:dyDescent="0.25">
      <c r="B25" s="151" t="s">
        <v>10</v>
      </c>
      <c r="C25" s="6" t="s">
        <v>25</v>
      </c>
      <c r="D25" s="25">
        <v>3</v>
      </c>
    </row>
    <row r="26" spans="2:4" x14ac:dyDescent="0.25">
      <c r="B26" s="152"/>
      <c r="C26" s="7" t="s">
        <v>11</v>
      </c>
      <c r="D26" s="26">
        <v>3</v>
      </c>
    </row>
    <row r="27" spans="2:4" x14ac:dyDescent="0.25">
      <c r="B27" s="152"/>
      <c r="C27" s="7" t="s">
        <v>12</v>
      </c>
      <c r="D27" s="26">
        <v>3</v>
      </c>
    </row>
    <row r="28" spans="2:4" x14ac:dyDescent="0.25">
      <c r="B28" s="152"/>
      <c r="C28" s="7" t="s">
        <v>13</v>
      </c>
      <c r="D28" s="26">
        <v>3</v>
      </c>
    </row>
    <row r="29" spans="2:4" ht="27.75" thickBot="1" x14ac:dyDescent="0.3">
      <c r="B29" s="152"/>
      <c r="C29" s="9" t="s">
        <v>14</v>
      </c>
      <c r="D29" s="26">
        <v>4</v>
      </c>
    </row>
    <row r="30" spans="2:4" x14ac:dyDescent="0.25">
      <c r="B30" s="152"/>
      <c r="C30" s="9" t="s">
        <v>15</v>
      </c>
      <c r="D30" s="22">
        <v>4</v>
      </c>
    </row>
    <row r="31" spans="2:4" x14ac:dyDescent="0.25">
      <c r="B31" s="152"/>
      <c r="C31" s="9" t="s">
        <v>16</v>
      </c>
      <c r="D31" s="23">
        <v>4</v>
      </c>
    </row>
    <row r="32" spans="2:4" ht="15.75" thickBot="1" x14ac:dyDescent="0.3">
      <c r="B32" s="153"/>
      <c r="C32" s="35" t="s">
        <v>17</v>
      </c>
      <c r="D32" s="53">
        <v>4</v>
      </c>
    </row>
    <row r="33" spans="2:4" x14ac:dyDescent="0.25">
      <c r="B33" s="146" t="s">
        <v>26</v>
      </c>
      <c r="C33" s="11" t="s">
        <v>27</v>
      </c>
      <c r="D33" s="30">
        <v>4</v>
      </c>
    </row>
    <row r="34" spans="2:4" x14ac:dyDescent="0.25">
      <c r="B34" s="147"/>
      <c r="C34" s="9" t="s">
        <v>28</v>
      </c>
      <c r="D34" s="31">
        <v>5</v>
      </c>
    </row>
    <row r="35" spans="2:4" x14ac:dyDescent="0.25">
      <c r="B35" s="147"/>
      <c r="C35" s="9" t="s">
        <v>29</v>
      </c>
      <c r="D35" s="31">
        <v>5</v>
      </c>
    </row>
    <row r="36" spans="2:4" x14ac:dyDescent="0.25">
      <c r="B36" s="147"/>
      <c r="C36" s="9" t="s">
        <v>30</v>
      </c>
      <c r="D36" s="31">
        <v>5</v>
      </c>
    </row>
    <row r="37" spans="2:4" ht="15.75" customHeight="1" x14ac:dyDescent="0.25">
      <c r="B37" s="147"/>
      <c r="C37" s="12" t="s">
        <v>31</v>
      </c>
      <c r="D37" s="31">
        <v>5</v>
      </c>
    </row>
    <row r="38" spans="2:4" x14ac:dyDescent="0.25">
      <c r="B38" s="147"/>
      <c r="C38" s="9" t="s">
        <v>32</v>
      </c>
      <c r="D38" s="31">
        <v>5</v>
      </c>
    </row>
    <row r="39" spans="2:4" x14ac:dyDescent="0.25">
      <c r="B39" s="147"/>
      <c r="C39" s="9" t="s">
        <v>33</v>
      </c>
      <c r="D39" s="31">
        <v>5</v>
      </c>
    </row>
    <row r="40" spans="2:4" x14ac:dyDescent="0.25">
      <c r="B40" s="147"/>
      <c r="C40" s="9" t="s">
        <v>34</v>
      </c>
      <c r="D40" s="31">
        <v>5</v>
      </c>
    </row>
    <row r="41" spans="2:4" x14ac:dyDescent="0.25">
      <c r="B41" s="147"/>
      <c r="C41" s="9" t="s">
        <v>35</v>
      </c>
      <c r="D41" s="37">
        <v>4</v>
      </c>
    </row>
    <row r="42" spans="2:4" ht="21" customHeight="1" x14ac:dyDescent="0.25">
      <c r="B42" s="147"/>
      <c r="C42" s="12" t="s">
        <v>36</v>
      </c>
      <c r="D42" s="37">
        <v>4</v>
      </c>
    </row>
    <row r="43" spans="2:4" ht="15.75" thickBot="1" x14ac:dyDescent="0.3">
      <c r="B43" s="148"/>
      <c r="C43" s="10" t="s">
        <v>37</v>
      </c>
      <c r="D43" s="38">
        <v>4</v>
      </c>
    </row>
    <row r="44" spans="2:4" ht="26.25" customHeight="1" x14ac:dyDescent="0.25">
      <c r="B44" s="143" t="s">
        <v>38</v>
      </c>
      <c r="C44" s="51" t="s">
        <v>39</v>
      </c>
      <c r="D44" s="52">
        <v>4</v>
      </c>
    </row>
    <row r="45" spans="2:4" ht="15.75" thickBot="1" x14ac:dyDescent="0.3">
      <c r="B45" s="145"/>
      <c r="C45" s="14" t="s">
        <v>40</v>
      </c>
      <c r="D45" s="32">
        <v>4</v>
      </c>
    </row>
    <row r="46" spans="2:4" ht="32.25" customHeight="1" x14ac:dyDescent="0.25">
      <c r="B46" s="149" t="s">
        <v>41</v>
      </c>
      <c r="C46" s="15" t="s">
        <v>42</v>
      </c>
      <c r="D46" s="30">
        <v>5</v>
      </c>
    </row>
    <row r="47" spans="2:4" ht="31.5" customHeight="1" thickBot="1" x14ac:dyDescent="0.3">
      <c r="B47" s="150"/>
      <c r="C47" s="16" t="s">
        <v>43</v>
      </c>
      <c r="D47" s="32">
        <v>5</v>
      </c>
    </row>
    <row r="48" spans="2:4" ht="29.25" customHeight="1" x14ac:dyDescent="0.25">
      <c r="B48" s="143" t="s">
        <v>46</v>
      </c>
      <c r="C48" s="15" t="s">
        <v>44</v>
      </c>
      <c r="D48" s="30">
        <v>5</v>
      </c>
    </row>
    <row r="49" spans="2:4" ht="24.75" customHeight="1" thickBot="1" x14ac:dyDescent="0.3">
      <c r="B49" s="145"/>
      <c r="C49" s="16" t="s">
        <v>45</v>
      </c>
      <c r="D49" s="32">
        <v>4</v>
      </c>
    </row>
    <row r="50" spans="2:4" ht="30.75" customHeight="1" x14ac:dyDescent="0.25">
      <c r="B50" s="143" t="s">
        <v>47</v>
      </c>
      <c r="C50" s="15" t="s">
        <v>48</v>
      </c>
      <c r="D50" s="30">
        <v>4</v>
      </c>
    </row>
    <row r="51" spans="2:4" ht="20.25" customHeight="1" x14ac:dyDescent="0.25">
      <c r="B51" s="144"/>
      <c r="C51" s="9" t="s">
        <v>49</v>
      </c>
      <c r="D51" s="31">
        <v>4</v>
      </c>
    </row>
    <row r="52" spans="2:4" ht="25.5" customHeight="1" thickBot="1" x14ac:dyDescent="0.3">
      <c r="B52" s="145"/>
      <c r="C52" s="16" t="s">
        <v>50</v>
      </c>
      <c r="D52" s="32">
        <v>4</v>
      </c>
    </row>
    <row r="53" spans="2:4" x14ac:dyDescent="0.25">
      <c r="B53" s="143" t="s">
        <v>51</v>
      </c>
      <c r="C53" s="11" t="s">
        <v>52</v>
      </c>
      <c r="D53" s="30">
        <v>4</v>
      </c>
    </row>
    <row r="54" spans="2:4" ht="27.75" thickBot="1" x14ac:dyDescent="0.3">
      <c r="B54" s="145"/>
      <c r="C54" s="10" t="s">
        <v>53</v>
      </c>
      <c r="D54" s="32">
        <v>4</v>
      </c>
    </row>
    <row r="55" spans="2:4" ht="14.25" customHeight="1" x14ac:dyDescent="0.25">
      <c r="B55" s="143" t="s">
        <v>54</v>
      </c>
      <c r="C55" s="15" t="s">
        <v>55</v>
      </c>
      <c r="D55" s="25">
        <v>4</v>
      </c>
    </row>
    <row r="56" spans="2:4" x14ac:dyDescent="0.25">
      <c r="B56" s="144"/>
      <c r="C56" s="9" t="s">
        <v>56</v>
      </c>
      <c r="D56" s="26">
        <v>3</v>
      </c>
    </row>
    <row r="57" spans="2:4" ht="15.75" thickBot="1" x14ac:dyDescent="0.3">
      <c r="B57" s="145"/>
      <c r="C57" s="10" t="s">
        <v>57</v>
      </c>
      <c r="D57" s="27">
        <v>3</v>
      </c>
    </row>
  </sheetData>
  <mergeCells count="13">
    <mergeCell ref="B25:B32"/>
    <mergeCell ref="B13:D13"/>
    <mergeCell ref="B14:D14"/>
    <mergeCell ref="B15:D15"/>
    <mergeCell ref="B18:B20"/>
    <mergeCell ref="B21:B24"/>
    <mergeCell ref="B55:B57"/>
    <mergeCell ref="B33:B43"/>
    <mergeCell ref="B44:B45"/>
    <mergeCell ref="B46:B47"/>
    <mergeCell ref="B48:B49"/>
    <mergeCell ref="B50:B52"/>
    <mergeCell ref="B53:B5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I55"/>
  <sheetViews>
    <sheetView topLeftCell="B1" workbookViewId="0">
      <selection activeCell="J8" sqref="J8"/>
    </sheetView>
  </sheetViews>
  <sheetFormatPr baseColWidth="10" defaultRowHeight="15" x14ac:dyDescent="0.25"/>
  <cols>
    <col min="1" max="1" width="4.42578125" customWidth="1"/>
    <col min="2" max="2" width="30.42578125" customWidth="1"/>
    <col min="3" max="3" width="61.7109375" customWidth="1"/>
    <col min="4" max="4" width="23" style="5" customWidth="1"/>
    <col min="7" max="7" width="11.5703125" customWidth="1"/>
  </cols>
  <sheetData>
    <row r="10" spans="2:9" x14ac:dyDescent="0.25">
      <c r="B10" s="154" t="s">
        <v>0</v>
      </c>
      <c r="C10" s="154"/>
      <c r="D10" s="154"/>
      <c r="E10" s="154"/>
      <c r="F10" s="154"/>
      <c r="G10" s="154"/>
      <c r="H10" s="154"/>
    </row>
    <row r="11" spans="2:9" x14ac:dyDescent="0.25">
      <c r="B11" s="66"/>
      <c r="C11" s="66"/>
      <c r="D11" s="66"/>
      <c r="E11" s="66"/>
      <c r="F11" s="66"/>
      <c r="G11" s="66"/>
      <c r="H11" s="66"/>
    </row>
    <row r="12" spans="2:9" x14ac:dyDescent="0.25">
      <c r="B12" s="155" t="s">
        <v>75</v>
      </c>
      <c r="C12" s="155"/>
      <c r="D12" s="155"/>
      <c r="E12" s="155"/>
      <c r="F12" s="155"/>
      <c r="G12" s="155"/>
      <c r="H12" s="155"/>
    </row>
    <row r="13" spans="2:9" ht="159" customHeight="1" x14ac:dyDescent="0.25">
      <c r="B13" s="159" t="s">
        <v>78</v>
      </c>
      <c r="C13" s="159"/>
      <c r="D13" s="159"/>
      <c r="E13" s="159"/>
      <c r="F13" s="159"/>
      <c r="G13" s="159"/>
      <c r="H13" s="159"/>
    </row>
    <row r="14" spans="2:9" ht="15.75" customHeight="1" thickBot="1" x14ac:dyDescent="0.3">
      <c r="B14" s="1" t="s">
        <v>1</v>
      </c>
      <c r="C14" s="2"/>
      <c r="D14" s="3"/>
    </row>
    <row r="15" spans="2:9" ht="30.75" thickBot="1" x14ac:dyDescent="0.3">
      <c r="C15" s="62" t="s">
        <v>2</v>
      </c>
      <c r="D15" s="65" t="s">
        <v>3</v>
      </c>
      <c r="E15" s="65" t="s">
        <v>18</v>
      </c>
      <c r="F15" s="65" t="s">
        <v>5</v>
      </c>
      <c r="G15" s="65" t="s">
        <v>4</v>
      </c>
      <c r="H15" s="63" t="s">
        <v>6</v>
      </c>
    </row>
    <row r="16" spans="2:9" x14ac:dyDescent="0.25">
      <c r="B16" s="146" t="s">
        <v>20</v>
      </c>
      <c r="C16" s="6" t="s">
        <v>19</v>
      </c>
      <c r="D16" s="54">
        <f>(E16+F16+G16+H16)/5</f>
        <v>3</v>
      </c>
      <c r="E16" s="22">
        <f>'Apreciacion Director programa'!D17</f>
        <v>4</v>
      </c>
      <c r="F16" s="22">
        <f>'Apreciacion Est'!D18</f>
        <v>5</v>
      </c>
      <c r="G16" s="43">
        <f>'Apreciacion Docente'!D19</f>
        <v>4</v>
      </c>
      <c r="H16" s="44">
        <f>'Apreciacion Egresado'!D18</f>
        <v>2</v>
      </c>
      <c r="I16" s="4"/>
    </row>
    <row r="17" spans="2:8" x14ac:dyDescent="0.25">
      <c r="B17" s="147"/>
      <c r="C17" s="7" t="s">
        <v>7</v>
      </c>
      <c r="D17" s="55">
        <f>(E17+F17+G17+H17)/5</f>
        <v>2.8</v>
      </c>
      <c r="E17" s="23">
        <f>'Apreciacion Director programa'!D18</f>
        <v>4</v>
      </c>
      <c r="F17" s="23">
        <f>'Apreciacion Est'!D19</f>
        <v>4</v>
      </c>
      <c r="G17" s="45">
        <f>'Apreciacion Docente'!D20</f>
        <v>4</v>
      </c>
      <c r="H17" s="46">
        <f>'Apreciacion Egresado'!D19</f>
        <v>2</v>
      </c>
    </row>
    <row r="18" spans="2:8" ht="15.75" thickBot="1" x14ac:dyDescent="0.3">
      <c r="B18" s="148"/>
      <c r="C18" s="8" t="s">
        <v>8</v>
      </c>
      <c r="D18" s="56">
        <f t="shared" ref="D18:D55" si="0">(E18+F18+G18+H18)/4</f>
        <v>4.25</v>
      </c>
      <c r="E18" s="24">
        <f>'Apreciacion Docente'!D21</f>
        <v>5</v>
      </c>
      <c r="F18" s="24">
        <f>'Apreciacion Est'!D20</f>
        <v>5</v>
      </c>
      <c r="G18" s="47">
        <f>'Apreciacion Docente'!D21</f>
        <v>5</v>
      </c>
      <c r="H18" s="48">
        <f>'Apreciacion Egresado'!D20</f>
        <v>2</v>
      </c>
    </row>
    <row r="19" spans="2:8" ht="15.75" thickBot="1" x14ac:dyDescent="0.3">
      <c r="B19" s="151" t="s">
        <v>9</v>
      </c>
      <c r="C19" s="6" t="s">
        <v>22</v>
      </c>
      <c r="D19" s="56">
        <f t="shared" si="0"/>
        <v>4</v>
      </c>
      <c r="E19" s="22">
        <f>'Apreciacion Director programa'!D20</f>
        <v>5</v>
      </c>
      <c r="F19" s="22">
        <f>'Apreciacion Est'!D21</f>
        <v>5</v>
      </c>
      <c r="G19" s="43">
        <f>'Apreciacion Docente'!D22</f>
        <v>4</v>
      </c>
      <c r="H19" s="44">
        <f>'Apreciacion Egresado'!D21</f>
        <v>2</v>
      </c>
    </row>
    <row r="20" spans="2:8" ht="15.75" thickBot="1" x14ac:dyDescent="0.3">
      <c r="B20" s="152"/>
      <c r="C20" s="7" t="s">
        <v>21</v>
      </c>
      <c r="D20" s="56">
        <f t="shared" si="0"/>
        <v>3.5</v>
      </c>
      <c r="E20" s="23">
        <f>'Apreciacion Director programa'!D21</f>
        <v>4</v>
      </c>
      <c r="F20" s="23">
        <f>'Apreciacion Est'!D22</f>
        <v>4</v>
      </c>
      <c r="G20" s="45">
        <f>'Apreciacion Docente'!D23</f>
        <v>4</v>
      </c>
      <c r="H20" s="46">
        <f>'Apreciacion Egresado'!D22</f>
        <v>2</v>
      </c>
    </row>
    <row r="21" spans="2:8" ht="15.75" thickBot="1" x14ac:dyDescent="0.3">
      <c r="B21" s="152"/>
      <c r="C21" s="7" t="s">
        <v>23</v>
      </c>
      <c r="D21" s="56">
        <f t="shared" si="0"/>
        <v>3.75</v>
      </c>
      <c r="E21" s="23">
        <f>'Apreciacion Director programa'!D22</f>
        <v>4</v>
      </c>
      <c r="F21" s="23">
        <f>'Apreciacion Est'!D23</f>
        <v>4</v>
      </c>
      <c r="G21" s="45">
        <f>'Apreciacion Docente'!D24</f>
        <v>4</v>
      </c>
      <c r="H21" s="46">
        <f>'Apreciacion Egresado'!D23</f>
        <v>3</v>
      </c>
    </row>
    <row r="22" spans="2:8" ht="15.75" thickBot="1" x14ac:dyDescent="0.3">
      <c r="B22" s="153"/>
      <c r="C22" s="8" t="s">
        <v>24</v>
      </c>
      <c r="D22" s="56">
        <f t="shared" si="0"/>
        <v>4.25</v>
      </c>
      <c r="E22" s="24">
        <f>'Apreciacion Director programa'!D23</f>
        <v>5</v>
      </c>
      <c r="F22" s="24">
        <f>'Apreciacion Est'!D24</f>
        <v>5</v>
      </c>
      <c r="G22" s="47">
        <f>'Apreciacion Docente'!D25</f>
        <v>4</v>
      </c>
      <c r="H22" s="48">
        <f>'Apreciacion Egresado'!D24</f>
        <v>3</v>
      </c>
    </row>
    <row r="23" spans="2:8" ht="15.75" thickBot="1" x14ac:dyDescent="0.3">
      <c r="B23" s="151" t="s">
        <v>10</v>
      </c>
      <c r="C23" s="6" t="s">
        <v>25</v>
      </c>
      <c r="D23" s="56">
        <f t="shared" si="0"/>
        <v>3.75</v>
      </c>
      <c r="E23" s="22">
        <f>'Apreciacion Director programa'!D24</f>
        <v>4</v>
      </c>
      <c r="F23" s="22">
        <f>'Apreciacion Est'!D25</f>
        <v>4</v>
      </c>
      <c r="G23" s="43">
        <f>'Apreciacion Docente'!D26</f>
        <v>4</v>
      </c>
      <c r="H23" s="44">
        <f>'Apreciacion Egresado'!D25</f>
        <v>3</v>
      </c>
    </row>
    <row r="24" spans="2:8" ht="15.75" thickBot="1" x14ac:dyDescent="0.3">
      <c r="B24" s="152"/>
      <c r="C24" s="7" t="s">
        <v>11</v>
      </c>
      <c r="D24" s="56">
        <f t="shared" si="0"/>
        <v>4</v>
      </c>
      <c r="E24" s="23">
        <f>'Apreciacion Director programa'!D25</f>
        <v>5</v>
      </c>
      <c r="F24" s="23">
        <f>'Apreciacion Est'!D26</f>
        <v>4</v>
      </c>
      <c r="G24" s="45">
        <f>'Apreciacion Docente'!D27</f>
        <v>4</v>
      </c>
      <c r="H24" s="46">
        <f>'Apreciacion Egresado'!D26</f>
        <v>3</v>
      </c>
    </row>
    <row r="25" spans="2:8" ht="15.75" thickBot="1" x14ac:dyDescent="0.3">
      <c r="B25" s="152"/>
      <c r="C25" s="7" t="s">
        <v>12</v>
      </c>
      <c r="D25" s="56">
        <f t="shared" si="0"/>
        <v>4.25</v>
      </c>
      <c r="E25" s="23">
        <f>'Apreciacion Director programa'!D26</f>
        <v>4</v>
      </c>
      <c r="F25" s="23">
        <f>'Apreciacion Est'!D27</f>
        <v>5</v>
      </c>
      <c r="G25" s="45">
        <f>'Apreciacion Docente'!D28</f>
        <v>5</v>
      </c>
      <c r="H25" s="46">
        <f>'Apreciacion Egresado'!D27</f>
        <v>3</v>
      </c>
    </row>
    <row r="26" spans="2:8" ht="15.75" thickBot="1" x14ac:dyDescent="0.3">
      <c r="B26" s="152"/>
      <c r="C26" s="7" t="s">
        <v>13</v>
      </c>
      <c r="D26" s="56">
        <f t="shared" si="0"/>
        <v>4</v>
      </c>
      <c r="E26" s="23">
        <f>'Apreciacion Director programa'!D27</f>
        <v>4</v>
      </c>
      <c r="F26" s="23">
        <f>'Apreciacion Est'!D28</f>
        <v>5</v>
      </c>
      <c r="G26" s="45">
        <f>'Apreciacion Docente'!D29</f>
        <v>4</v>
      </c>
      <c r="H26" s="46">
        <f>'Apreciacion Egresado'!D28</f>
        <v>3</v>
      </c>
    </row>
    <row r="27" spans="2:8" ht="27.75" thickBot="1" x14ac:dyDescent="0.3">
      <c r="B27" s="152"/>
      <c r="C27" s="9" t="s">
        <v>14</v>
      </c>
      <c r="D27" s="56">
        <f t="shared" si="0"/>
        <v>4</v>
      </c>
      <c r="E27" s="23">
        <f>'Apreciacion Director programa'!D28</f>
        <v>4</v>
      </c>
      <c r="F27" s="23">
        <f>'Apreciacion Est'!D29</f>
        <v>4</v>
      </c>
      <c r="G27" s="45">
        <f>'Apreciacion Docente'!D30</f>
        <v>4</v>
      </c>
      <c r="H27" s="46">
        <f>'Apreciacion Egresado'!D29</f>
        <v>4</v>
      </c>
    </row>
    <row r="28" spans="2:8" ht="15.75" thickBot="1" x14ac:dyDescent="0.3">
      <c r="B28" s="152"/>
      <c r="C28" s="9" t="s">
        <v>15</v>
      </c>
      <c r="D28" s="56">
        <f t="shared" si="0"/>
        <v>3.75</v>
      </c>
      <c r="E28" s="23">
        <f>'Apreciacion Director programa'!D29</f>
        <v>4</v>
      </c>
      <c r="F28" s="23">
        <f>'Apreciacion Est'!D30</f>
        <v>4</v>
      </c>
      <c r="G28" s="45">
        <f>'Apreciacion Docente'!D31</f>
        <v>3</v>
      </c>
      <c r="H28" s="46">
        <f>'Apreciacion Egresado'!D30</f>
        <v>4</v>
      </c>
    </row>
    <row r="29" spans="2:8" ht="15.75" thickBot="1" x14ac:dyDescent="0.3">
      <c r="B29" s="152"/>
      <c r="C29" s="9" t="s">
        <v>16</v>
      </c>
      <c r="D29" s="56">
        <f t="shared" si="0"/>
        <v>3.75</v>
      </c>
      <c r="E29" s="23">
        <f>'Apreciacion Director programa'!D30</f>
        <v>3</v>
      </c>
      <c r="F29" s="23">
        <f>'Apreciacion Est'!D31</f>
        <v>4</v>
      </c>
      <c r="G29" s="45">
        <f>'Apreciacion Docente'!D30</f>
        <v>4</v>
      </c>
      <c r="H29" s="46">
        <f>'Apreciacion Egresado'!D31</f>
        <v>4</v>
      </c>
    </row>
    <row r="30" spans="2:8" ht="15.75" thickBot="1" x14ac:dyDescent="0.3">
      <c r="B30" s="153"/>
      <c r="C30" s="10" t="s">
        <v>17</v>
      </c>
      <c r="D30" s="56">
        <f t="shared" si="0"/>
        <v>4</v>
      </c>
      <c r="E30" s="24">
        <f>'Apreciacion Director programa'!D31</f>
        <v>4</v>
      </c>
      <c r="F30" s="24">
        <f>'Apreciacion Est'!D32</f>
        <v>4</v>
      </c>
      <c r="G30" s="47">
        <f>'Apreciacion Docente'!D33</f>
        <v>4</v>
      </c>
      <c r="H30" s="48">
        <f>'Apreciacion Egresado'!D32</f>
        <v>4</v>
      </c>
    </row>
    <row r="31" spans="2:8" ht="15.75" thickBot="1" x14ac:dyDescent="0.3">
      <c r="B31" s="143" t="s">
        <v>26</v>
      </c>
      <c r="C31" s="11" t="s">
        <v>27</v>
      </c>
      <c r="D31" s="56">
        <f t="shared" si="0"/>
        <v>4.5</v>
      </c>
      <c r="E31" s="22">
        <f>'Apreciacion Director programa'!D32</f>
        <v>5</v>
      </c>
      <c r="F31" s="22">
        <f>'Apreciacion Est'!D33</f>
        <v>5</v>
      </c>
      <c r="G31" s="43">
        <f>'Apreciacion Docente'!D34</f>
        <v>4</v>
      </c>
      <c r="H31" s="44">
        <f>'Apreciacion Egresado'!D33</f>
        <v>4</v>
      </c>
    </row>
    <row r="32" spans="2:8" ht="15.75" thickBot="1" x14ac:dyDescent="0.3">
      <c r="B32" s="144"/>
      <c r="C32" s="9" t="s">
        <v>28</v>
      </c>
      <c r="D32" s="56">
        <f t="shared" si="0"/>
        <v>4</v>
      </c>
      <c r="E32" s="39">
        <f>'Apreciacion Director programa'!D33</f>
        <v>3</v>
      </c>
      <c r="F32" s="23">
        <f>'Apreciacion Est'!D34</f>
        <v>4</v>
      </c>
      <c r="G32" s="45">
        <f>'Apreciacion Docente'!D35</f>
        <v>4</v>
      </c>
      <c r="H32" s="46">
        <f>'Apreciacion Egresado'!D34</f>
        <v>5</v>
      </c>
    </row>
    <row r="33" spans="2:8" ht="15.75" thickBot="1" x14ac:dyDescent="0.3">
      <c r="B33" s="144"/>
      <c r="C33" s="9" t="s">
        <v>29</v>
      </c>
      <c r="D33" s="56">
        <f t="shared" si="0"/>
        <v>4</v>
      </c>
      <c r="E33" s="39">
        <f>'Apreciacion Director programa'!D34</f>
        <v>3</v>
      </c>
      <c r="F33" s="23">
        <f>'Apreciacion Est'!D35</f>
        <v>4</v>
      </c>
      <c r="G33" s="45">
        <f>'Apreciacion Docente'!D36</f>
        <v>4</v>
      </c>
      <c r="H33" s="46">
        <f>'Apreciacion Egresado'!D35</f>
        <v>5</v>
      </c>
    </row>
    <row r="34" spans="2:8" ht="15.75" thickBot="1" x14ac:dyDescent="0.3">
      <c r="B34" s="144"/>
      <c r="C34" s="9" t="s">
        <v>30</v>
      </c>
      <c r="D34" s="56">
        <f t="shared" si="0"/>
        <v>4.5</v>
      </c>
      <c r="E34" s="39">
        <f>'Apreciacion Director programa'!D35</f>
        <v>4</v>
      </c>
      <c r="F34" s="23">
        <f>'Apreciacion Est'!D36</f>
        <v>5</v>
      </c>
      <c r="G34" s="45">
        <f>'Apreciacion Docente'!D37</f>
        <v>4</v>
      </c>
      <c r="H34" s="46">
        <f>'Apreciacion Egresado'!D36</f>
        <v>5</v>
      </c>
    </row>
    <row r="35" spans="2:8" ht="15.75" customHeight="1" thickBot="1" x14ac:dyDescent="0.3">
      <c r="B35" s="144"/>
      <c r="C35" s="12" t="s">
        <v>31</v>
      </c>
      <c r="D35" s="56">
        <f t="shared" si="0"/>
        <v>3.75</v>
      </c>
      <c r="E35" s="39">
        <f>'Apreciacion Director programa'!D36</f>
        <v>3</v>
      </c>
      <c r="F35" s="23">
        <f>'Apreciacion Est'!D37</f>
        <v>3</v>
      </c>
      <c r="G35" s="45">
        <f>'Apreciacion Docente'!D38</f>
        <v>4</v>
      </c>
      <c r="H35" s="46">
        <f>'Apreciacion Egresado'!D37</f>
        <v>5</v>
      </c>
    </row>
    <row r="36" spans="2:8" ht="15.75" thickBot="1" x14ac:dyDescent="0.3">
      <c r="B36" s="144"/>
      <c r="C36" s="9" t="s">
        <v>32</v>
      </c>
      <c r="D36" s="56">
        <f t="shared" si="0"/>
        <v>4</v>
      </c>
      <c r="E36" s="39">
        <f>'Apreciacion Director programa'!D37</f>
        <v>4</v>
      </c>
      <c r="F36" s="23">
        <f>'Apreciacion Est'!D38</f>
        <v>3</v>
      </c>
      <c r="G36" s="45">
        <f>'Apreciacion Docente'!D39</f>
        <v>4</v>
      </c>
      <c r="H36" s="46">
        <f>'Apreciacion Egresado'!D38</f>
        <v>5</v>
      </c>
    </row>
    <row r="37" spans="2:8" ht="15.75" thickBot="1" x14ac:dyDescent="0.3">
      <c r="B37" s="144"/>
      <c r="C37" s="9" t="s">
        <v>33</v>
      </c>
      <c r="D37" s="56">
        <f t="shared" si="0"/>
        <v>4.5</v>
      </c>
      <c r="E37" s="39">
        <f>'Apreciacion Director programa'!D38</f>
        <v>5</v>
      </c>
      <c r="F37" s="23">
        <f>'Apreciacion Est'!D39</f>
        <v>4</v>
      </c>
      <c r="G37" s="45">
        <f>'Apreciacion Docente'!D40</f>
        <v>4</v>
      </c>
      <c r="H37" s="46">
        <f>'Apreciacion Egresado'!D39</f>
        <v>5</v>
      </c>
    </row>
    <row r="38" spans="2:8" ht="15.75" thickBot="1" x14ac:dyDescent="0.3">
      <c r="B38" s="144"/>
      <c r="C38" s="9" t="s">
        <v>34</v>
      </c>
      <c r="D38" s="56">
        <f t="shared" si="0"/>
        <v>4.25</v>
      </c>
      <c r="E38" s="39">
        <f>'Apreciacion Director programa'!D39</f>
        <v>4</v>
      </c>
      <c r="F38" s="23">
        <f>'Apreciacion Est'!D40</f>
        <v>4</v>
      </c>
      <c r="G38" s="45">
        <f>'Apreciacion Docente'!D41</f>
        <v>4</v>
      </c>
      <c r="H38" s="46">
        <f>'Apreciacion Egresado'!D40</f>
        <v>5</v>
      </c>
    </row>
    <row r="39" spans="2:8" ht="15.75" thickBot="1" x14ac:dyDescent="0.3">
      <c r="B39" s="144"/>
      <c r="C39" s="9" t="s">
        <v>35</v>
      </c>
      <c r="D39" s="56">
        <f t="shared" si="0"/>
        <v>4</v>
      </c>
      <c r="E39" s="39">
        <f>'Apreciacion Director programa'!D40</f>
        <v>3</v>
      </c>
      <c r="F39" s="23">
        <f>'Apreciacion Est'!D41</f>
        <v>5</v>
      </c>
      <c r="G39" s="45">
        <f>'Apreciacion Docente'!D42</f>
        <v>4</v>
      </c>
      <c r="H39" s="46">
        <f>'Apreciacion Egresado'!D41</f>
        <v>4</v>
      </c>
    </row>
    <row r="40" spans="2:8" ht="21" customHeight="1" thickBot="1" x14ac:dyDescent="0.3">
      <c r="B40" s="144"/>
      <c r="C40" s="12" t="s">
        <v>36</v>
      </c>
      <c r="D40" s="56">
        <f t="shared" si="0"/>
        <v>3.75</v>
      </c>
      <c r="E40" s="39">
        <f>'Apreciacion Director programa'!D41</f>
        <v>3</v>
      </c>
      <c r="F40" s="23">
        <f>'Apreciacion Est'!D42</f>
        <v>4</v>
      </c>
      <c r="G40" s="45">
        <f>'Apreciacion Docente'!D43</f>
        <v>4</v>
      </c>
      <c r="H40" s="46">
        <f>'Apreciacion Egresado'!D42</f>
        <v>4</v>
      </c>
    </row>
    <row r="41" spans="2:8" ht="15.75" thickBot="1" x14ac:dyDescent="0.3">
      <c r="B41" s="145"/>
      <c r="C41" s="10" t="s">
        <v>37</v>
      </c>
      <c r="D41" s="56">
        <f t="shared" si="0"/>
        <v>4</v>
      </c>
      <c r="E41" s="41">
        <f>'Apreciacion Director programa'!D42</f>
        <v>4</v>
      </c>
      <c r="F41" s="24">
        <f>'Apreciacion Est'!D43</f>
        <v>4</v>
      </c>
      <c r="G41" s="47">
        <f>'Apreciacion Docente'!D44</f>
        <v>4</v>
      </c>
      <c r="H41" s="48">
        <f>'Apreciacion Egresado'!D43</f>
        <v>4</v>
      </c>
    </row>
    <row r="42" spans="2:8" ht="26.25" customHeight="1" thickBot="1" x14ac:dyDescent="0.3">
      <c r="B42" s="143" t="s">
        <v>38</v>
      </c>
      <c r="C42" s="13" t="s">
        <v>39</v>
      </c>
      <c r="D42" s="56">
        <f t="shared" si="0"/>
        <v>3.25</v>
      </c>
      <c r="E42" s="42">
        <f>'Apreciacion Director programa'!D43</f>
        <v>3</v>
      </c>
      <c r="F42" s="22">
        <f>'Apreciacion Est'!D44</f>
        <v>3</v>
      </c>
      <c r="G42" s="43">
        <f>'Apreciacion Docente'!D45</f>
        <v>3</v>
      </c>
      <c r="H42" s="44">
        <f>'Apreciacion Egresado'!D44</f>
        <v>4</v>
      </c>
    </row>
    <row r="43" spans="2:8" ht="15.75" thickBot="1" x14ac:dyDescent="0.3">
      <c r="B43" s="145"/>
      <c r="C43" s="14" t="s">
        <v>40</v>
      </c>
      <c r="D43" s="56">
        <f t="shared" si="0"/>
        <v>3.25</v>
      </c>
      <c r="E43" s="41">
        <f>'Apreciacion Director programa'!D44</f>
        <v>3</v>
      </c>
      <c r="F43" s="24">
        <f>'Apreciacion Est'!D45</f>
        <v>3</v>
      </c>
      <c r="G43" s="47">
        <f>'Apreciacion Docente'!D46</f>
        <v>3</v>
      </c>
      <c r="H43" s="48">
        <f>'Apreciacion Egresado'!D45</f>
        <v>4</v>
      </c>
    </row>
    <row r="44" spans="2:8" ht="32.25" customHeight="1" thickBot="1" x14ac:dyDescent="0.3">
      <c r="B44" s="149" t="s">
        <v>41</v>
      </c>
      <c r="C44" s="15" t="s">
        <v>42</v>
      </c>
      <c r="D44" s="56">
        <f t="shared" si="0"/>
        <v>4</v>
      </c>
      <c r="E44" s="42">
        <f>'Apreciacion Director programa'!D45</f>
        <v>3</v>
      </c>
      <c r="F44" s="22">
        <f>'Apreciacion Est'!D46</f>
        <v>5</v>
      </c>
      <c r="G44" s="43">
        <f>'Apreciacion Docente'!D47</f>
        <v>3</v>
      </c>
      <c r="H44" s="44">
        <f>'Apreciacion Egresado'!D46</f>
        <v>5</v>
      </c>
    </row>
    <row r="45" spans="2:8" ht="31.5" customHeight="1" thickBot="1" x14ac:dyDescent="0.3">
      <c r="B45" s="150"/>
      <c r="C45" s="16" t="s">
        <v>43</v>
      </c>
      <c r="D45" s="56">
        <f t="shared" si="0"/>
        <v>4.5</v>
      </c>
      <c r="E45" s="41">
        <f>'Apreciacion Director programa'!D46</f>
        <v>4</v>
      </c>
      <c r="F45" s="24">
        <f>'Apreciacion Est'!D47</f>
        <v>5</v>
      </c>
      <c r="G45" s="47">
        <f>'Apreciacion Docente'!D48</f>
        <v>4</v>
      </c>
      <c r="H45" s="48">
        <f>'Apreciacion Egresado'!D47</f>
        <v>5</v>
      </c>
    </row>
    <row r="46" spans="2:8" ht="29.25" customHeight="1" thickBot="1" x14ac:dyDescent="0.3">
      <c r="B46" s="143" t="s">
        <v>46</v>
      </c>
      <c r="C46" s="15" t="s">
        <v>44</v>
      </c>
      <c r="D46" s="56">
        <f t="shared" si="0"/>
        <v>4</v>
      </c>
      <c r="E46" s="42">
        <f>'Apreciacion Director programa'!D47</f>
        <v>4</v>
      </c>
      <c r="F46" s="22">
        <f>'Apreciacion Est'!D48</f>
        <v>4</v>
      </c>
      <c r="G46" s="43">
        <f>'Apreciacion Docente'!D49</f>
        <v>3</v>
      </c>
      <c r="H46" s="44">
        <f>'Apreciacion Egresado'!D48</f>
        <v>5</v>
      </c>
    </row>
    <row r="47" spans="2:8" ht="24.75" customHeight="1" thickBot="1" x14ac:dyDescent="0.3">
      <c r="B47" s="145"/>
      <c r="C47" s="16" t="s">
        <v>45</v>
      </c>
      <c r="D47" s="56">
        <f t="shared" si="0"/>
        <v>4</v>
      </c>
      <c r="E47" s="24">
        <f>'Apreciacion Director programa'!D48</f>
        <v>4</v>
      </c>
      <c r="F47" s="24">
        <f>'Apreciacion Est'!D49</f>
        <v>4</v>
      </c>
      <c r="G47" s="47">
        <f>'Apreciacion Docente'!D50</f>
        <v>4</v>
      </c>
      <c r="H47" s="48">
        <f>'Apreciacion Egresado'!D49</f>
        <v>4</v>
      </c>
    </row>
    <row r="48" spans="2:8" ht="30.75" customHeight="1" thickBot="1" x14ac:dyDescent="0.3">
      <c r="B48" s="143" t="s">
        <v>47</v>
      </c>
      <c r="C48" s="15" t="s">
        <v>48</v>
      </c>
      <c r="D48" s="56">
        <f t="shared" si="0"/>
        <v>4.25</v>
      </c>
      <c r="E48" s="22">
        <f>'Apreciacion Director programa'!D49</f>
        <v>5</v>
      </c>
      <c r="F48" s="22">
        <f>'Apreciacion Est'!D50</f>
        <v>4</v>
      </c>
      <c r="G48" s="43">
        <f>'Apreciacion Docente'!D51</f>
        <v>4</v>
      </c>
      <c r="H48" s="44">
        <f>'Apreciacion Egresado'!D50</f>
        <v>4</v>
      </c>
    </row>
    <row r="49" spans="2:8" ht="20.25" customHeight="1" thickBot="1" x14ac:dyDescent="0.3">
      <c r="B49" s="144"/>
      <c r="C49" s="9" t="s">
        <v>49</v>
      </c>
      <c r="D49" s="56">
        <f t="shared" si="0"/>
        <v>4</v>
      </c>
      <c r="E49" s="23">
        <f>'Apreciacion Director programa'!D50</f>
        <v>4</v>
      </c>
      <c r="F49" s="23">
        <f>'Apreciacion Est'!D51</f>
        <v>4</v>
      </c>
      <c r="G49" s="45">
        <f>'Apreciacion Docente'!D52</f>
        <v>4</v>
      </c>
      <c r="H49" s="46">
        <f>'Apreciacion Egresado'!D51</f>
        <v>4</v>
      </c>
    </row>
    <row r="50" spans="2:8" ht="25.5" customHeight="1" thickBot="1" x14ac:dyDescent="0.3">
      <c r="B50" s="145"/>
      <c r="C50" s="16" t="s">
        <v>50</v>
      </c>
      <c r="D50" s="56">
        <f t="shared" si="0"/>
        <v>4.5</v>
      </c>
      <c r="E50" s="24">
        <f>'Apreciacion Director programa'!D51</f>
        <v>5</v>
      </c>
      <c r="F50" s="24">
        <f>'Apreciacion Est'!D52</f>
        <v>5</v>
      </c>
      <c r="G50" s="47">
        <f>'Apreciacion Docente'!D53</f>
        <v>4</v>
      </c>
      <c r="H50" s="48">
        <f>'Apreciacion Egresado'!D52</f>
        <v>4</v>
      </c>
    </row>
    <row r="51" spans="2:8" ht="24" customHeight="1" thickBot="1" x14ac:dyDescent="0.3">
      <c r="B51" s="143" t="s">
        <v>51</v>
      </c>
      <c r="C51" s="11" t="s">
        <v>52</v>
      </c>
      <c r="D51" s="56">
        <f t="shared" si="0"/>
        <v>4</v>
      </c>
      <c r="E51" s="42">
        <f>'Apreciacion Director programa'!D52</f>
        <v>4</v>
      </c>
      <c r="F51" s="22">
        <f>'Apreciacion Est'!D53</f>
        <v>4</v>
      </c>
      <c r="G51" s="43">
        <f>'Apreciacion Docente'!D54</f>
        <v>4</v>
      </c>
      <c r="H51" s="44">
        <f>'Apreciacion Egresado'!D53</f>
        <v>4</v>
      </c>
    </row>
    <row r="52" spans="2:8" ht="27.75" thickBot="1" x14ac:dyDescent="0.3">
      <c r="B52" s="145"/>
      <c r="C52" s="10" t="s">
        <v>53</v>
      </c>
      <c r="D52" s="56">
        <f t="shared" si="0"/>
        <v>4.25</v>
      </c>
      <c r="E52" s="41">
        <f>'Apreciacion Director programa'!D53</f>
        <v>5</v>
      </c>
      <c r="F52" s="24">
        <f>'Apreciacion Est'!D54</f>
        <v>4</v>
      </c>
      <c r="G52" s="47">
        <f>'Apreciacion Docente'!D55</f>
        <v>4</v>
      </c>
      <c r="H52" s="48">
        <f>'Apreciacion Egresado'!D54</f>
        <v>4</v>
      </c>
    </row>
    <row r="53" spans="2:8" ht="19.5" customHeight="1" thickBot="1" x14ac:dyDescent="0.3">
      <c r="B53" s="143" t="s">
        <v>54</v>
      </c>
      <c r="C53" s="15" t="s">
        <v>55</v>
      </c>
      <c r="D53" s="56">
        <f t="shared" si="0"/>
        <v>3.75</v>
      </c>
      <c r="E53" s="42">
        <f>'Apreciacion Director programa'!D54</f>
        <v>4</v>
      </c>
      <c r="F53" s="22">
        <f>'Apreciacion Est'!D55</f>
        <v>3</v>
      </c>
      <c r="G53" s="43">
        <f>'Apreciacion Docente'!D56</f>
        <v>4</v>
      </c>
      <c r="H53" s="44">
        <f>'Apreciacion Egresado'!D55</f>
        <v>4</v>
      </c>
    </row>
    <row r="54" spans="2:8" ht="24" customHeight="1" thickBot="1" x14ac:dyDescent="0.3">
      <c r="B54" s="144"/>
      <c r="C54" s="9" t="s">
        <v>56</v>
      </c>
      <c r="D54" s="56">
        <f t="shared" si="0"/>
        <v>3.5</v>
      </c>
      <c r="E54" s="39">
        <f>'Apreciacion Director programa'!D55</f>
        <v>3</v>
      </c>
      <c r="F54" s="23">
        <f>'Apreciacion Est'!D56</f>
        <v>4</v>
      </c>
      <c r="G54" s="45">
        <f>'Apreciacion Docente'!D57</f>
        <v>4</v>
      </c>
      <c r="H54" s="46">
        <f>'Apreciacion Egresado'!D56</f>
        <v>3</v>
      </c>
    </row>
    <row r="55" spans="2:8" ht="24.75" customHeight="1" thickBot="1" x14ac:dyDescent="0.3">
      <c r="B55" s="145"/>
      <c r="C55" s="10" t="s">
        <v>57</v>
      </c>
      <c r="D55" s="56">
        <f t="shared" si="0"/>
        <v>3.5</v>
      </c>
      <c r="E55" s="41">
        <f>'Apreciacion Director programa'!D56</f>
        <v>4</v>
      </c>
      <c r="F55" s="24">
        <f>'Apreciacion Est'!D57</f>
        <v>3</v>
      </c>
      <c r="G55" s="47">
        <f>'Apreciacion Docente'!D58</f>
        <v>4</v>
      </c>
      <c r="H55" s="48">
        <f>'Apreciacion Egresado'!D57</f>
        <v>3</v>
      </c>
    </row>
  </sheetData>
  <mergeCells count="13">
    <mergeCell ref="B13:H13"/>
    <mergeCell ref="B10:H10"/>
    <mergeCell ref="B12:H12"/>
    <mergeCell ref="B48:B50"/>
    <mergeCell ref="B53:B55"/>
    <mergeCell ref="B51:B52"/>
    <mergeCell ref="B16:B18"/>
    <mergeCell ref="B19:B22"/>
    <mergeCell ref="B23:B30"/>
    <mergeCell ref="B31:B41"/>
    <mergeCell ref="B42:B43"/>
    <mergeCell ref="B44:B45"/>
    <mergeCell ref="B46:B47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61"/>
  <sheetViews>
    <sheetView zoomScale="90" zoomScaleNormal="90" workbookViewId="0">
      <selection activeCell="C6" sqref="C6:E6"/>
    </sheetView>
  </sheetViews>
  <sheetFormatPr baseColWidth="10" defaultRowHeight="15" x14ac:dyDescent="0.25"/>
  <cols>
    <col min="1" max="1" width="13.140625" customWidth="1"/>
    <col min="2" max="2" width="9.7109375" style="20" customWidth="1"/>
    <col min="3" max="3" width="61.7109375" customWidth="1"/>
    <col min="4" max="4" width="20" customWidth="1"/>
    <col min="5" max="5" width="26.85546875" style="5" customWidth="1"/>
    <col min="6" max="6" width="31.7109375" customWidth="1"/>
    <col min="8" max="8" width="17.28515625" customWidth="1"/>
  </cols>
  <sheetData>
    <row r="4" spans="1:8" ht="20.100000000000001" customHeight="1" x14ac:dyDescent="0.25">
      <c r="A4" s="132"/>
      <c r="B4" s="132"/>
      <c r="C4" s="131" t="s">
        <v>82</v>
      </c>
      <c r="D4" s="131"/>
      <c r="E4" s="131"/>
      <c r="F4" s="90" t="s">
        <v>79</v>
      </c>
    </row>
    <row r="5" spans="1:8" ht="20.100000000000001" customHeight="1" x14ac:dyDescent="0.25">
      <c r="A5" s="132"/>
      <c r="B5" s="132"/>
      <c r="C5" s="131"/>
      <c r="D5" s="131"/>
      <c r="E5" s="131"/>
      <c r="F5" s="90" t="s">
        <v>80</v>
      </c>
    </row>
    <row r="6" spans="1:8" ht="20.100000000000001" customHeight="1" x14ac:dyDescent="0.25">
      <c r="A6" s="132"/>
      <c r="B6" s="132"/>
      <c r="C6" s="131" t="s">
        <v>86</v>
      </c>
      <c r="D6" s="131"/>
      <c r="E6" s="131"/>
      <c r="F6" s="91" t="s">
        <v>81</v>
      </c>
    </row>
    <row r="7" spans="1:8" ht="16.5" customHeight="1" x14ac:dyDescent="0.25">
      <c r="A7" s="154" t="s">
        <v>58</v>
      </c>
      <c r="B7" s="154"/>
      <c r="C7" s="154"/>
      <c r="D7" s="154"/>
      <c r="E7" s="154"/>
      <c r="F7" s="154"/>
    </row>
    <row r="8" spans="1:8" ht="16.5" customHeight="1" x14ac:dyDescent="0.25">
      <c r="A8" s="137" t="s">
        <v>75</v>
      </c>
      <c r="B8" s="137"/>
      <c r="C8" s="137"/>
      <c r="D8" s="137"/>
      <c r="E8" s="137"/>
      <c r="F8" s="137"/>
      <c r="G8" s="17"/>
      <c r="H8" s="17"/>
    </row>
    <row r="9" spans="1:8" ht="16.5" customHeight="1" thickBot="1" x14ac:dyDescent="0.3">
      <c r="A9" s="137"/>
      <c r="B9" s="137"/>
      <c r="C9" s="137"/>
      <c r="D9" s="137"/>
      <c r="E9" s="137"/>
      <c r="F9" s="137"/>
      <c r="G9" s="17"/>
      <c r="H9" s="17"/>
    </row>
    <row r="10" spans="1:8" ht="48" customHeight="1" thickBot="1" x14ac:dyDescent="0.3">
      <c r="A10" s="68"/>
      <c r="B10" s="93" t="s">
        <v>59</v>
      </c>
      <c r="C10" s="67" t="s">
        <v>2</v>
      </c>
      <c r="D10" s="93" t="s">
        <v>73</v>
      </c>
      <c r="E10" s="94" t="s">
        <v>60</v>
      </c>
      <c r="F10" s="95" t="s">
        <v>74</v>
      </c>
    </row>
    <row r="11" spans="1:8" ht="20.100000000000001" customHeight="1" x14ac:dyDescent="0.25">
      <c r="A11" s="128" t="s">
        <v>61</v>
      </c>
      <c r="B11" s="168"/>
      <c r="C11" s="125" t="s">
        <v>19</v>
      </c>
      <c r="D11" s="96">
        <f>'PROMEDIO EV COMITE'!D16</f>
        <v>3</v>
      </c>
      <c r="E11" s="97">
        <f>D11/D14</f>
        <v>0.29850746268656714</v>
      </c>
      <c r="F11" s="98">
        <v>0.3</v>
      </c>
      <c r="G11" s="4"/>
    </row>
    <row r="12" spans="1:8" ht="20.100000000000001" customHeight="1" x14ac:dyDescent="0.25">
      <c r="A12" s="129"/>
      <c r="B12" s="169"/>
      <c r="C12" s="126" t="s">
        <v>7</v>
      </c>
      <c r="D12" s="99">
        <f>'PROMEDIO EV COMITE'!D17</f>
        <v>2.8</v>
      </c>
      <c r="E12" s="100">
        <f>D12/D14</f>
        <v>0.27860696517412931</v>
      </c>
      <c r="F12" s="98">
        <v>0.35</v>
      </c>
    </row>
    <row r="13" spans="1:8" ht="27.75" customHeight="1" thickBot="1" x14ac:dyDescent="0.3">
      <c r="A13" s="130"/>
      <c r="B13" s="169"/>
      <c r="C13" s="127" t="s">
        <v>8</v>
      </c>
      <c r="D13" s="101">
        <f>'PROMEDIO EV COMITE'!D18</f>
        <v>4.25</v>
      </c>
      <c r="E13" s="102">
        <f>D13/D14</f>
        <v>0.42288557213930345</v>
      </c>
      <c r="F13" s="103">
        <v>0.35</v>
      </c>
    </row>
    <row r="14" spans="1:8" ht="20.100000000000001" customHeight="1" thickBot="1" x14ac:dyDescent="0.3">
      <c r="A14" s="92"/>
      <c r="B14" s="165" t="s">
        <v>62</v>
      </c>
      <c r="C14" s="166"/>
      <c r="D14" s="104">
        <f>D11+D12+D13</f>
        <v>10.050000000000001</v>
      </c>
      <c r="E14" s="105">
        <f>SUM(E11:E13)</f>
        <v>0.99999999999999989</v>
      </c>
      <c r="F14" s="106">
        <f>F11+F12+F13</f>
        <v>0.99999999999999989</v>
      </c>
    </row>
    <row r="15" spans="1:8" ht="20.100000000000001" customHeight="1" x14ac:dyDescent="0.25">
      <c r="A15" s="160" t="s">
        <v>63</v>
      </c>
      <c r="B15" s="163"/>
      <c r="C15" s="124" t="s">
        <v>22</v>
      </c>
      <c r="D15" s="107">
        <f>'PROMEDIO EV COMITE'!D19</f>
        <v>4</v>
      </c>
      <c r="E15" s="108">
        <f>D15/D19</f>
        <v>0.25806451612903225</v>
      </c>
      <c r="F15" s="108">
        <f>E15/E19</f>
        <v>0.25806451612903225</v>
      </c>
    </row>
    <row r="16" spans="1:8" ht="20.100000000000001" customHeight="1" x14ac:dyDescent="0.25">
      <c r="A16" s="161"/>
      <c r="B16" s="163"/>
      <c r="C16" s="77" t="s">
        <v>21</v>
      </c>
      <c r="D16" s="109">
        <f>'PROMEDIO EV COMITE'!D20</f>
        <v>3.5</v>
      </c>
      <c r="E16" s="110">
        <f>D16/D19</f>
        <v>0.22580645161290322</v>
      </c>
      <c r="F16" s="110">
        <f>E16/E19</f>
        <v>0.22580645161290322</v>
      </c>
    </row>
    <row r="17" spans="1:10" ht="29.25" customHeight="1" x14ac:dyDescent="0.25">
      <c r="A17" s="161"/>
      <c r="B17" s="163"/>
      <c r="C17" s="77" t="s">
        <v>23</v>
      </c>
      <c r="D17" s="109">
        <f>'PROMEDIO EV COMITE'!D21</f>
        <v>3.75</v>
      </c>
      <c r="E17" s="110">
        <f>D17/D19</f>
        <v>0.24193548387096775</v>
      </c>
      <c r="F17" s="110">
        <f>E17/E19</f>
        <v>0.24193548387096775</v>
      </c>
    </row>
    <row r="18" spans="1:10" ht="20.100000000000001" customHeight="1" thickBot="1" x14ac:dyDescent="0.3">
      <c r="A18" s="162"/>
      <c r="B18" s="164"/>
      <c r="C18" s="78" t="s">
        <v>24</v>
      </c>
      <c r="D18" s="111">
        <f>'PROMEDIO EV COMITE'!D22</f>
        <v>4.25</v>
      </c>
      <c r="E18" s="112">
        <f>D18/D19</f>
        <v>0.27419354838709675</v>
      </c>
      <c r="F18" s="112">
        <f>E18/E19</f>
        <v>0.27419354838709675</v>
      </c>
      <c r="H18" s="18"/>
      <c r="I18" s="19"/>
      <c r="J18" s="18"/>
    </row>
    <row r="19" spans="1:10" s="20" customFormat="1" ht="20.100000000000001" customHeight="1" thickBot="1" x14ac:dyDescent="0.3">
      <c r="A19" s="113"/>
      <c r="B19" s="165" t="s">
        <v>62</v>
      </c>
      <c r="C19" s="166"/>
      <c r="D19" s="114">
        <f>D15+D16+D17+D18</f>
        <v>15.5</v>
      </c>
      <c r="E19" s="115">
        <f>SUM(E15:E18)</f>
        <v>1</v>
      </c>
      <c r="F19" s="116">
        <f>F15+F16+F17+F18</f>
        <v>1</v>
      </c>
      <c r="H19" s="18"/>
      <c r="I19" s="19"/>
      <c r="J19" s="18"/>
    </row>
    <row r="20" spans="1:10" ht="30" customHeight="1" x14ac:dyDescent="0.25">
      <c r="A20" s="160" t="s">
        <v>64</v>
      </c>
      <c r="B20" s="167"/>
      <c r="C20" s="79" t="s">
        <v>65</v>
      </c>
      <c r="D20" s="117">
        <f>'PROMEDIO EV COMITE'!D23</f>
        <v>3.75</v>
      </c>
      <c r="E20" s="108">
        <f>D20/D28</f>
        <v>0.11904761904761904</v>
      </c>
      <c r="F20" s="108">
        <v>0.08</v>
      </c>
      <c r="H20" s="170"/>
      <c r="I20" s="171"/>
      <c r="J20" s="18"/>
    </row>
    <row r="21" spans="1:10" ht="20.100000000000001" customHeight="1" x14ac:dyDescent="0.25">
      <c r="A21" s="161"/>
      <c r="B21" s="163"/>
      <c r="C21" s="77" t="s">
        <v>11</v>
      </c>
      <c r="D21" s="118">
        <f>'PROMEDIO EV COMITE'!D24</f>
        <v>4</v>
      </c>
      <c r="E21" s="110">
        <f>D21/D28</f>
        <v>0.12698412698412698</v>
      </c>
      <c r="F21" s="110">
        <v>0.14000000000000001</v>
      </c>
      <c r="H21" s="170"/>
      <c r="I21" s="171"/>
      <c r="J21" s="18"/>
    </row>
    <row r="22" spans="1:10" ht="28.5" customHeight="1" x14ac:dyDescent="0.25">
      <c r="A22" s="161"/>
      <c r="B22" s="163"/>
      <c r="C22" s="77" t="s">
        <v>12</v>
      </c>
      <c r="D22" s="118">
        <f>'PROMEDIO EV COMITE'!D25</f>
        <v>4.25</v>
      </c>
      <c r="E22" s="110">
        <f>D22/D28</f>
        <v>0.13492063492063491</v>
      </c>
      <c r="F22" s="110">
        <f>E22/E28</f>
        <v>0.13492063492063491</v>
      </c>
      <c r="H22" s="170"/>
      <c r="I22" s="171"/>
      <c r="J22" s="18"/>
    </row>
    <row r="23" spans="1:10" ht="20.100000000000001" customHeight="1" x14ac:dyDescent="0.25">
      <c r="A23" s="161"/>
      <c r="B23" s="163"/>
      <c r="C23" s="77" t="s">
        <v>13</v>
      </c>
      <c r="D23" s="118">
        <f>'PROMEDIO EV COMITE'!D26</f>
        <v>4</v>
      </c>
      <c r="E23" s="110">
        <f>D23/D28</f>
        <v>0.12698412698412698</v>
      </c>
      <c r="F23" s="110">
        <v>0.17</v>
      </c>
    </row>
    <row r="24" spans="1:10" ht="29.25" customHeight="1" x14ac:dyDescent="0.25">
      <c r="A24" s="161"/>
      <c r="B24" s="163"/>
      <c r="C24" s="77" t="s">
        <v>14</v>
      </c>
      <c r="D24" s="119">
        <f>'PROMEDIO EV COMITE'!D27</f>
        <v>4</v>
      </c>
      <c r="E24" s="110">
        <f>D24/D28</f>
        <v>0.12698412698412698</v>
      </c>
      <c r="F24" s="110">
        <f>E24/E28</f>
        <v>0.12698412698412698</v>
      </c>
    </row>
    <row r="25" spans="1:10" ht="27" customHeight="1" x14ac:dyDescent="0.25">
      <c r="A25" s="161"/>
      <c r="B25" s="163"/>
      <c r="C25" s="77" t="s">
        <v>15</v>
      </c>
      <c r="D25" s="119">
        <f>'PROMEDIO EV COMITE'!D28</f>
        <v>3.75</v>
      </c>
      <c r="E25" s="110">
        <f>D25/D28</f>
        <v>0.11904761904761904</v>
      </c>
      <c r="F25" s="110">
        <f>E25/E28</f>
        <v>0.11904761904761904</v>
      </c>
      <c r="H25" s="19"/>
      <c r="I25" s="19"/>
    </row>
    <row r="26" spans="1:10" ht="20.100000000000001" customHeight="1" x14ac:dyDescent="0.25">
      <c r="A26" s="161"/>
      <c r="B26" s="163"/>
      <c r="C26" s="77" t="s">
        <v>16</v>
      </c>
      <c r="D26" s="120">
        <f>'PROMEDIO EV COMITE'!D29</f>
        <v>3.75</v>
      </c>
      <c r="E26" s="110">
        <f>D26/D28</f>
        <v>0.11904761904761904</v>
      </c>
      <c r="F26" s="110">
        <f>E26/E28</f>
        <v>0.11904761904761904</v>
      </c>
    </row>
    <row r="27" spans="1:10" ht="20.100000000000001" customHeight="1" thickBot="1" x14ac:dyDescent="0.3">
      <c r="A27" s="162"/>
      <c r="B27" s="164"/>
      <c r="C27" s="78" t="s">
        <v>17</v>
      </c>
      <c r="D27" s="121">
        <f>'PROMEDIO EV COMITE'!D30</f>
        <v>4</v>
      </c>
      <c r="E27" s="112">
        <f>D27/D28</f>
        <v>0.12698412698412698</v>
      </c>
      <c r="F27" s="112">
        <f>E27/E28</f>
        <v>0.12698412698412698</v>
      </c>
    </row>
    <row r="28" spans="1:10" s="20" customFormat="1" ht="20.100000000000001" customHeight="1" thickBot="1" x14ac:dyDescent="0.3">
      <c r="A28" s="113"/>
      <c r="B28" s="165" t="s">
        <v>62</v>
      </c>
      <c r="C28" s="166"/>
      <c r="D28" s="122">
        <f>D20+D21+D22+D23+D24+D25+D26+D27</f>
        <v>31.5</v>
      </c>
      <c r="E28" s="115">
        <f>SUM(E20:E27)</f>
        <v>1</v>
      </c>
      <c r="F28" s="116">
        <f>F20+F21+F22+F23+F24+F25+F26+F27</f>
        <v>1.0169841269841271</v>
      </c>
    </row>
    <row r="29" spans="1:10" ht="20.100000000000001" customHeight="1" x14ac:dyDescent="0.25">
      <c r="A29" s="128" t="s">
        <v>66</v>
      </c>
      <c r="B29" s="168"/>
      <c r="C29" s="79" t="s">
        <v>27</v>
      </c>
      <c r="D29" s="123">
        <f>'PROMEDIO EV COMITE'!D31</f>
        <v>4.5</v>
      </c>
      <c r="E29" s="108">
        <f>D29/D40</f>
        <v>9.9447513812154692E-2</v>
      </c>
      <c r="F29" s="108">
        <v>0.13</v>
      </c>
    </row>
    <row r="30" spans="1:10" ht="20.100000000000001" customHeight="1" x14ac:dyDescent="0.25">
      <c r="A30" s="129"/>
      <c r="B30" s="169"/>
      <c r="C30" s="77" t="s">
        <v>28</v>
      </c>
      <c r="D30" s="119">
        <f>'PROMEDIO EV COMITE'!D32</f>
        <v>4</v>
      </c>
      <c r="E30" s="110">
        <f>D30/D40</f>
        <v>8.8397790055248615E-2</v>
      </c>
      <c r="F30" s="110">
        <f>E30/E40</f>
        <v>8.8397790055248629E-2</v>
      </c>
    </row>
    <row r="31" spans="1:10" ht="20.100000000000001" customHeight="1" x14ac:dyDescent="0.25">
      <c r="A31" s="129"/>
      <c r="B31" s="169"/>
      <c r="C31" s="77" t="s">
        <v>29</v>
      </c>
      <c r="D31" s="119">
        <f>'PROMEDIO EV COMITE'!D33</f>
        <v>4</v>
      </c>
      <c r="E31" s="110">
        <f>D31/D40</f>
        <v>8.8397790055248615E-2</v>
      </c>
      <c r="F31" s="110">
        <f>E31/E40</f>
        <v>8.8397790055248629E-2</v>
      </c>
    </row>
    <row r="32" spans="1:10" ht="20.100000000000001" customHeight="1" x14ac:dyDescent="0.25">
      <c r="A32" s="129"/>
      <c r="B32" s="169"/>
      <c r="C32" s="77" t="s">
        <v>30</v>
      </c>
      <c r="D32" s="119">
        <f>'PROMEDIO EV COMITE'!D34</f>
        <v>4.5</v>
      </c>
      <c r="E32" s="110">
        <f>D32/D40</f>
        <v>9.9447513812154692E-2</v>
      </c>
      <c r="F32" s="110">
        <v>0.12</v>
      </c>
    </row>
    <row r="33" spans="1:6" ht="20.100000000000001" customHeight="1" x14ac:dyDescent="0.25">
      <c r="A33" s="129"/>
      <c r="B33" s="169"/>
      <c r="C33" s="80" t="s">
        <v>85</v>
      </c>
      <c r="D33" s="119">
        <f>'PROMEDIO EV COMITE'!D35</f>
        <v>3.75</v>
      </c>
      <c r="E33" s="110">
        <f>D33/D40</f>
        <v>8.2872928176795577E-2</v>
      </c>
      <c r="F33" s="110">
        <f>E33/E40</f>
        <v>8.2872928176795591E-2</v>
      </c>
    </row>
    <row r="34" spans="1:6" ht="20.100000000000001" customHeight="1" x14ac:dyDescent="0.25">
      <c r="A34" s="129"/>
      <c r="B34" s="169"/>
      <c r="C34" s="77" t="s">
        <v>32</v>
      </c>
      <c r="D34" s="119">
        <f>'PROMEDIO EV COMITE'!D36</f>
        <v>4</v>
      </c>
      <c r="E34" s="110">
        <f>D34/D40</f>
        <v>8.8397790055248615E-2</v>
      </c>
      <c r="F34" s="110">
        <v>0.06</v>
      </c>
    </row>
    <row r="35" spans="1:6" ht="20.100000000000001" customHeight="1" x14ac:dyDescent="0.25">
      <c r="A35" s="129"/>
      <c r="B35" s="169"/>
      <c r="C35" s="77" t="s">
        <v>33</v>
      </c>
      <c r="D35" s="119">
        <f>'PROMEDIO EV COMITE'!D37</f>
        <v>4.5</v>
      </c>
      <c r="E35" s="110">
        <f>D35/D40</f>
        <v>9.9447513812154692E-2</v>
      </c>
      <c r="F35" s="110">
        <f>E35/E40</f>
        <v>9.9447513812154706E-2</v>
      </c>
    </row>
    <row r="36" spans="1:6" ht="20.100000000000001" customHeight="1" x14ac:dyDescent="0.25">
      <c r="A36" s="129"/>
      <c r="B36" s="169"/>
      <c r="C36" s="77" t="s">
        <v>34</v>
      </c>
      <c r="D36" s="119">
        <f>'PROMEDIO EV COMITE'!D38</f>
        <v>4.25</v>
      </c>
      <c r="E36" s="110">
        <f>D36/D40</f>
        <v>9.3922651933701654E-2</v>
      </c>
      <c r="F36" s="110">
        <v>0.11</v>
      </c>
    </row>
    <row r="37" spans="1:6" ht="20.100000000000001" customHeight="1" x14ac:dyDescent="0.25">
      <c r="A37" s="129"/>
      <c r="B37" s="169"/>
      <c r="C37" s="77" t="s">
        <v>35</v>
      </c>
      <c r="D37" s="119">
        <f>'PROMEDIO EV COMITE'!D39</f>
        <v>4</v>
      </c>
      <c r="E37" s="110">
        <f>D37/D40</f>
        <v>8.8397790055248615E-2</v>
      </c>
      <c r="F37" s="110">
        <f>E37/E40</f>
        <v>8.8397790055248629E-2</v>
      </c>
    </row>
    <row r="38" spans="1:6" ht="20.100000000000001" customHeight="1" x14ac:dyDescent="0.25">
      <c r="A38" s="129"/>
      <c r="B38" s="169"/>
      <c r="C38" s="80" t="s">
        <v>36</v>
      </c>
      <c r="D38" s="119">
        <f>'PROMEDIO EV COMITE'!D40</f>
        <v>3.75</v>
      </c>
      <c r="E38" s="110">
        <f>D38/D40</f>
        <v>8.2872928176795577E-2</v>
      </c>
      <c r="F38" s="110">
        <v>0.06</v>
      </c>
    </row>
    <row r="39" spans="1:6" ht="20.100000000000001" customHeight="1" thickBot="1" x14ac:dyDescent="0.3">
      <c r="A39" s="130"/>
      <c r="B39" s="172"/>
      <c r="C39" s="78" t="s">
        <v>37</v>
      </c>
      <c r="D39" s="121">
        <f>'PROMEDIO EV COMITE'!D41</f>
        <v>4</v>
      </c>
      <c r="E39" s="112">
        <f>D39/D40</f>
        <v>8.8397790055248615E-2</v>
      </c>
      <c r="F39" s="112">
        <v>0.08</v>
      </c>
    </row>
    <row r="40" spans="1:6" ht="20.100000000000001" customHeight="1" thickBot="1" x14ac:dyDescent="0.3">
      <c r="A40" s="92"/>
      <c r="B40" s="165" t="s">
        <v>62</v>
      </c>
      <c r="C40" s="166"/>
      <c r="D40" s="114">
        <f>D29+D30+D31+D32+D33+D34+D35+D36+D37+D38+D39</f>
        <v>45.25</v>
      </c>
      <c r="E40" s="115">
        <f>SUM(E29:E39)</f>
        <v>0.99999999999999989</v>
      </c>
      <c r="F40" s="116">
        <f>F29+F30+F31+F32+F33+F34+F35+F36+F37+F38+F39</f>
        <v>1.007513812154696</v>
      </c>
    </row>
    <row r="41" spans="1:6" ht="24" customHeight="1" x14ac:dyDescent="0.25">
      <c r="A41" s="128" t="s">
        <v>67</v>
      </c>
      <c r="B41" s="168"/>
      <c r="C41" s="81" t="s">
        <v>84</v>
      </c>
      <c r="D41" s="123">
        <f>'PROMEDIO EV COMITE'!D42</f>
        <v>3.25</v>
      </c>
      <c r="E41" s="108">
        <f>D41/D43</f>
        <v>0.5</v>
      </c>
      <c r="F41" s="108">
        <f>E41/E43</f>
        <v>0.5</v>
      </c>
    </row>
    <row r="42" spans="1:6" ht="31.5" customHeight="1" thickBot="1" x14ac:dyDescent="0.3">
      <c r="A42" s="130"/>
      <c r="B42" s="172"/>
      <c r="C42" s="83" t="s">
        <v>40</v>
      </c>
      <c r="D42" s="121">
        <f>'PROMEDIO EV COMITE'!D43</f>
        <v>3.25</v>
      </c>
      <c r="E42" s="112">
        <f>D42/D43</f>
        <v>0.5</v>
      </c>
      <c r="F42" s="112">
        <f>E42/E43</f>
        <v>0.5</v>
      </c>
    </row>
    <row r="43" spans="1:6" ht="20.100000000000001" customHeight="1" thickBot="1" x14ac:dyDescent="0.3">
      <c r="A43" s="92"/>
      <c r="B43" s="165" t="s">
        <v>62</v>
      </c>
      <c r="C43" s="166"/>
      <c r="D43" s="114">
        <f>D41+D42</f>
        <v>6.5</v>
      </c>
      <c r="E43" s="115">
        <f>SUM(E41:E42)</f>
        <v>1</v>
      </c>
      <c r="F43" s="116">
        <f>F41+F42</f>
        <v>1</v>
      </c>
    </row>
    <row r="44" spans="1:6" ht="31.5" customHeight="1" x14ac:dyDescent="0.25">
      <c r="A44" s="128" t="s">
        <v>68</v>
      </c>
      <c r="B44" s="168"/>
      <c r="C44" s="85" t="s">
        <v>83</v>
      </c>
      <c r="D44" s="123">
        <f>'PROMEDIO EV COMITE'!D44</f>
        <v>4</v>
      </c>
      <c r="E44" s="108">
        <f>D44/D46</f>
        <v>0.47058823529411764</v>
      </c>
      <c r="F44" s="108">
        <v>0.5</v>
      </c>
    </row>
    <row r="45" spans="1:6" ht="29.25" customHeight="1" thickBot="1" x14ac:dyDescent="0.3">
      <c r="A45" s="130"/>
      <c r="B45" s="172"/>
      <c r="C45" s="86" t="s">
        <v>43</v>
      </c>
      <c r="D45" s="121">
        <f>'PROMEDIO EV COMITE'!D45</f>
        <v>4.5</v>
      </c>
      <c r="E45" s="112">
        <f>D45/D46</f>
        <v>0.52941176470588236</v>
      </c>
      <c r="F45" s="112">
        <v>0.5</v>
      </c>
    </row>
    <row r="46" spans="1:6" ht="20.100000000000001" customHeight="1" thickBot="1" x14ac:dyDescent="0.3">
      <c r="A46" s="92"/>
      <c r="B46" s="165" t="s">
        <v>62</v>
      </c>
      <c r="C46" s="166"/>
      <c r="D46" s="114">
        <f>D44+D45</f>
        <v>8.5</v>
      </c>
      <c r="E46" s="115">
        <f>SUM(E44:E45)</f>
        <v>1</v>
      </c>
      <c r="F46" s="116">
        <f>F44+F45</f>
        <v>1</v>
      </c>
    </row>
    <row r="47" spans="1:6" ht="29.25" customHeight="1" x14ac:dyDescent="0.25">
      <c r="A47" s="128" t="s">
        <v>69</v>
      </c>
      <c r="B47" s="168"/>
      <c r="C47" s="85" t="s">
        <v>44</v>
      </c>
      <c r="D47" s="123">
        <f>'PROMEDIO EV COMITE'!D46</f>
        <v>4</v>
      </c>
      <c r="E47" s="108">
        <f>D47/D49</f>
        <v>0.5</v>
      </c>
      <c r="F47" s="108">
        <v>0.4</v>
      </c>
    </row>
    <row r="48" spans="1:6" ht="20.100000000000001" customHeight="1" thickBot="1" x14ac:dyDescent="0.3">
      <c r="A48" s="130"/>
      <c r="B48" s="172"/>
      <c r="C48" s="86" t="s">
        <v>45</v>
      </c>
      <c r="D48" s="121">
        <f>'PROMEDIO EV COMITE'!D47</f>
        <v>4</v>
      </c>
      <c r="E48" s="112">
        <f>D48/D49</f>
        <v>0.5</v>
      </c>
      <c r="F48" s="112">
        <v>0.6</v>
      </c>
    </row>
    <row r="49" spans="1:6" ht="20.100000000000001" customHeight="1" thickBot="1" x14ac:dyDescent="0.3">
      <c r="A49" s="92"/>
      <c r="B49" s="165" t="s">
        <v>62</v>
      </c>
      <c r="C49" s="166"/>
      <c r="D49" s="114">
        <f>D47+D48</f>
        <v>8</v>
      </c>
      <c r="E49" s="115">
        <f>SUM(E47:E48)</f>
        <v>1</v>
      </c>
      <c r="F49" s="116">
        <f>F47+F48</f>
        <v>1</v>
      </c>
    </row>
    <row r="50" spans="1:6" ht="27" customHeight="1" x14ac:dyDescent="0.25">
      <c r="A50" s="128" t="s">
        <v>70</v>
      </c>
      <c r="B50" s="168"/>
      <c r="C50" s="85" t="s">
        <v>48</v>
      </c>
      <c r="D50" s="123">
        <f>'PROMEDIO EV COMITE'!D48</f>
        <v>4.25</v>
      </c>
      <c r="E50" s="108">
        <f>D50/D53</f>
        <v>0.33333333333333331</v>
      </c>
      <c r="F50" s="108">
        <v>0.35</v>
      </c>
    </row>
    <row r="51" spans="1:6" ht="20.100000000000001" customHeight="1" x14ac:dyDescent="0.25">
      <c r="A51" s="129"/>
      <c r="B51" s="169"/>
      <c r="C51" s="77" t="s">
        <v>49</v>
      </c>
      <c r="D51" s="119">
        <f>'PROMEDIO EV COMITE'!D49</f>
        <v>4</v>
      </c>
      <c r="E51" s="110">
        <f>D51/D53</f>
        <v>0.31372549019607843</v>
      </c>
      <c r="F51" s="110">
        <v>0.25</v>
      </c>
    </row>
    <row r="52" spans="1:6" ht="20.100000000000001" customHeight="1" thickBot="1" x14ac:dyDescent="0.3">
      <c r="A52" s="130"/>
      <c r="B52" s="172"/>
      <c r="C52" s="86" t="s">
        <v>50</v>
      </c>
      <c r="D52" s="121">
        <f>'PROMEDIO EV COMITE'!D50</f>
        <v>4.5</v>
      </c>
      <c r="E52" s="112">
        <f>D52/D53</f>
        <v>0.35294117647058826</v>
      </c>
      <c r="F52" s="112">
        <v>0.4</v>
      </c>
    </row>
    <row r="53" spans="1:6" ht="20.100000000000001" customHeight="1" thickBot="1" x14ac:dyDescent="0.3">
      <c r="A53" s="92"/>
      <c r="B53" s="165" t="s">
        <v>62</v>
      </c>
      <c r="C53" s="166"/>
      <c r="D53" s="114">
        <f>D50+D51+D52</f>
        <v>12.75</v>
      </c>
      <c r="E53" s="115">
        <f>SUM(E50:E52)</f>
        <v>1</v>
      </c>
      <c r="F53" s="116">
        <f>F50+F51+F52</f>
        <v>1</v>
      </c>
    </row>
    <row r="54" spans="1:6" ht="20.100000000000001" customHeight="1" x14ac:dyDescent="0.25">
      <c r="A54" s="128" t="s">
        <v>71</v>
      </c>
      <c r="B54" s="168"/>
      <c r="C54" s="79" t="s">
        <v>52</v>
      </c>
      <c r="D54" s="123">
        <f>'PROMEDIO EV COMITE'!D51</f>
        <v>4</v>
      </c>
      <c r="E54" s="108">
        <f>D54/D56</f>
        <v>0.48484848484848486</v>
      </c>
      <c r="F54" s="108">
        <v>0.45</v>
      </c>
    </row>
    <row r="55" spans="1:6" ht="33" customHeight="1" thickBot="1" x14ac:dyDescent="0.3">
      <c r="A55" s="130"/>
      <c r="B55" s="172"/>
      <c r="C55" s="78" t="s">
        <v>53</v>
      </c>
      <c r="D55" s="121">
        <f>'PROMEDIO EV COMITE'!D52</f>
        <v>4.25</v>
      </c>
      <c r="E55" s="112">
        <f>D55/D56</f>
        <v>0.51515151515151514</v>
      </c>
      <c r="F55" s="112">
        <v>0.55000000000000004</v>
      </c>
    </row>
    <row r="56" spans="1:6" ht="20.100000000000001" customHeight="1" thickBot="1" x14ac:dyDescent="0.3">
      <c r="A56" s="92"/>
      <c r="B56" s="165" t="s">
        <v>62</v>
      </c>
      <c r="C56" s="166"/>
      <c r="D56" s="114">
        <f>D54+D55</f>
        <v>8.25</v>
      </c>
      <c r="E56" s="115">
        <f>SUM(E54:E55)</f>
        <v>1</v>
      </c>
      <c r="F56" s="116">
        <f>F54+F55</f>
        <v>1</v>
      </c>
    </row>
    <row r="57" spans="1:6" ht="20.100000000000001" customHeight="1" x14ac:dyDescent="0.25">
      <c r="A57" s="128" t="s">
        <v>72</v>
      </c>
      <c r="B57" s="168"/>
      <c r="C57" s="85" t="s">
        <v>55</v>
      </c>
      <c r="D57" s="123">
        <f>'PROMEDIO EV COMITE'!D53</f>
        <v>3.75</v>
      </c>
      <c r="E57" s="108">
        <f>D57/D60</f>
        <v>0.34883720930232559</v>
      </c>
      <c r="F57" s="108">
        <v>0.3</v>
      </c>
    </row>
    <row r="58" spans="1:6" ht="20.100000000000001" customHeight="1" x14ac:dyDescent="0.25">
      <c r="A58" s="129"/>
      <c r="B58" s="169"/>
      <c r="C58" s="77" t="s">
        <v>56</v>
      </c>
      <c r="D58" s="119">
        <f>'PROMEDIO EV COMITE'!D54</f>
        <v>3.5</v>
      </c>
      <c r="E58" s="110">
        <f>D58/D60</f>
        <v>0.32558139534883723</v>
      </c>
      <c r="F58" s="110">
        <v>0.35</v>
      </c>
    </row>
    <row r="59" spans="1:6" ht="20.100000000000001" customHeight="1" thickBot="1" x14ac:dyDescent="0.3">
      <c r="A59" s="130"/>
      <c r="B59" s="172"/>
      <c r="C59" s="78" t="s">
        <v>57</v>
      </c>
      <c r="D59" s="121">
        <f>'PROMEDIO EV COMITE'!D55</f>
        <v>3.5</v>
      </c>
      <c r="E59" s="112">
        <f>D59/D60</f>
        <v>0.32558139534883723</v>
      </c>
      <c r="F59" s="112">
        <v>0.35</v>
      </c>
    </row>
    <row r="60" spans="1:6" ht="20.100000000000001" customHeight="1" thickBot="1" x14ac:dyDescent="0.3">
      <c r="B60" s="173" t="s">
        <v>62</v>
      </c>
      <c r="C60" s="174"/>
      <c r="D60" s="58">
        <f>D57+D58+D59</f>
        <v>10.75</v>
      </c>
      <c r="E60" s="59">
        <f>SUM(E57:E59)</f>
        <v>1</v>
      </c>
      <c r="F60" s="60">
        <f>F57+F58+F59</f>
        <v>0.99999999999999989</v>
      </c>
    </row>
    <row r="61" spans="1:6" x14ac:dyDescent="0.25">
      <c r="F61" s="4"/>
    </row>
  </sheetData>
  <mergeCells count="38">
    <mergeCell ref="A57:A59"/>
    <mergeCell ref="B57:B59"/>
    <mergeCell ref="B60:C60"/>
    <mergeCell ref="A50:A52"/>
    <mergeCell ref="B50:B52"/>
    <mergeCell ref="B53:C53"/>
    <mergeCell ref="A54:A55"/>
    <mergeCell ref="B54:B55"/>
    <mergeCell ref="B56:C56"/>
    <mergeCell ref="H20:H22"/>
    <mergeCell ref="I20:I22"/>
    <mergeCell ref="B49:C49"/>
    <mergeCell ref="A29:A39"/>
    <mergeCell ref="B29:B39"/>
    <mergeCell ref="B40:C40"/>
    <mergeCell ref="A41:A42"/>
    <mergeCell ref="B41:B42"/>
    <mergeCell ref="B43:C43"/>
    <mergeCell ref="A44:A45"/>
    <mergeCell ref="B44:B45"/>
    <mergeCell ref="B46:C46"/>
    <mergeCell ref="A47:A48"/>
    <mergeCell ref="B47:B48"/>
    <mergeCell ref="B28:C28"/>
    <mergeCell ref="B19:C19"/>
    <mergeCell ref="A20:A27"/>
    <mergeCell ref="B20:B27"/>
    <mergeCell ref="A11:A13"/>
    <mergeCell ref="B11:B13"/>
    <mergeCell ref="B14:C14"/>
    <mergeCell ref="A4:B6"/>
    <mergeCell ref="C4:E5"/>
    <mergeCell ref="C6:E6"/>
    <mergeCell ref="A15:A18"/>
    <mergeCell ref="B15:B18"/>
    <mergeCell ref="A7:F7"/>
    <mergeCell ref="A8:F8"/>
    <mergeCell ref="A9:F9"/>
  </mergeCells>
  <pageMargins left="0.7" right="0.7" top="0.75" bottom="0.75" header="0.3" footer="0.3"/>
  <pageSetup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Documento </vt:lpstr>
      <vt:lpstr>Apreciacion Director programa</vt:lpstr>
      <vt:lpstr>Apreciacion Est</vt:lpstr>
      <vt:lpstr>Apreciacion Docente</vt:lpstr>
      <vt:lpstr>Apreciacion Egresado</vt:lpstr>
      <vt:lpstr>PROMEDIO EV COMITE</vt:lpstr>
      <vt:lpstr>PONDERACION CARATERISTICAS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</dc:creator>
  <cp:lastModifiedBy>user</cp:lastModifiedBy>
  <dcterms:created xsi:type="dcterms:W3CDTF">2015-07-22T22:29:25Z</dcterms:created>
  <dcterms:modified xsi:type="dcterms:W3CDTF">2017-09-25T13:20:14Z</dcterms:modified>
</cp:coreProperties>
</file>